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activeTab="6"/>
  </bookViews>
  <sheets>
    <sheet name="封面" sheetId="9" r:id="rId1"/>
    <sheet name="说明" sheetId="8" r:id="rId2"/>
    <sheet name="100章" sheetId="5" r:id="rId3"/>
    <sheet name="200章" sheetId="15" r:id="rId4"/>
    <sheet name="300章" sheetId="16" r:id="rId5"/>
    <sheet name="600章" sheetId="17" r:id="rId6"/>
    <sheet name="汇总表" sheetId="7" r:id="rId7"/>
  </sheets>
  <definedNames>
    <definedName name="_xlnm.Print_Area" localSheetId="2">'100章'!$A$1:$F$30</definedName>
    <definedName name="_xlnm.Print_Area" localSheetId="1">说明!$A$1:$A$33</definedName>
    <definedName name="_xlnm.Print_Area" localSheetId="6">汇总表!$A$1:$D$14</definedName>
    <definedName name="_xlnm.Print_Titles" localSheetId="1">说明!$1:$1</definedName>
    <definedName name="_xlnm.Print_Area" localSheetId="3">'200章'!$A$1:$F$30</definedName>
    <definedName name="_xlnm.Print_Area" localSheetId="4">'300章'!$A$1:$F$30</definedName>
    <definedName name="_xlnm.Print_Area" localSheetId="5">'600章'!$A$1:$F$30</definedName>
  </definedNames>
  <calcPr calcId="144525"/>
</workbook>
</file>

<file path=xl/sharedStrings.xml><?xml version="1.0" encoding="utf-8"?>
<sst xmlns="http://schemas.openxmlformats.org/spreadsheetml/2006/main" count="195" uniqueCount="142">
  <si>
    <t xml:space="preserve">招标编号： </t>
  </si>
  <si>
    <t>中  华  人  民  共  和  国</t>
  </si>
  <si>
    <t>内   蒙   古   自   治   区</t>
  </si>
  <si>
    <t>X641柴登至马栅（K163+700~K168+500）段公路路面维修工程</t>
  </si>
  <si>
    <t>施工招标</t>
  </si>
  <si>
    <t>已标价工程量清单</t>
  </si>
  <si>
    <t xml:space="preserve">投标人：(全称、盖章)  </t>
  </si>
  <si>
    <r>
      <rPr>
        <b/>
        <sz val="18"/>
        <rFont val="华文新魏"/>
        <charset val="134"/>
      </rPr>
      <t xml:space="preserve">    二</t>
    </r>
    <r>
      <rPr>
        <b/>
        <sz val="18"/>
        <rFont val="宋体"/>
        <charset val="134"/>
      </rPr>
      <t>〇</t>
    </r>
    <r>
      <rPr>
        <b/>
        <sz val="18"/>
        <rFont val="华文新魏"/>
        <charset val="134"/>
      </rPr>
      <t>二一年六月</t>
    </r>
  </si>
  <si>
    <t>工程量清单说明</t>
  </si>
  <si>
    <r>
      <rPr>
        <sz val="11"/>
        <rFont val="宋体"/>
        <charset val="134"/>
      </rPr>
      <t xml:space="preserve">    1.1 </t>
    </r>
    <r>
      <rPr>
        <sz val="11"/>
        <rFont val="宋体"/>
        <charset val="134"/>
      </rPr>
      <t>本工程量清单是根据招标文件中包括的有合同约束力的工程量清单计量规则、</t>
    </r>
    <r>
      <rPr>
        <sz val="11"/>
        <rFont val="宋体"/>
        <charset val="134"/>
      </rPr>
      <t xml:space="preserve"> </t>
    </r>
    <r>
      <rPr>
        <sz val="11"/>
        <rFont val="宋体"/>
        <charset val="134"/>
      </rPr>
      <t>图纸以及有关工程量清单的国家标准、行业标准、合同条款中约定的其他规则编制。约定计量规则中没有的子目，其工程量按照有合同约束力的图纸所标示尺寸的理论净量计算。计量采用中华人民共和国法定计量单位。</t>
    </r>
  </si>
  <si>
    <r>
      <rPr>
        <sz val="11"/>
        <rFont val="宋体"/>
        <charset val="134"/>
      </rPr>
      <t xml:space="preserve">    </t>
    </r>
    <r>
      <rPr>
        <sz val="11"/>
        <rFont val="宋体"/>
        <charset val="134"/>
      </rPr>
      <t xml:space="preserve">1.2 </t>
    </r>
    <r>
      <rPr>
        <sz val="11"/>
        <rFont val="宋体"/>
        <charset val="134"/>
      </rPr>
      <t>本工程量清单应与招标文件中的投标人须知、通用合同条款、专用合同条款、</t>
    </r>
    <r>
      <rPr>
        <sz val="11"/>
        <rFont val="宋体"/>
        <charset val="134"/>
      </rPr>
      <t xml:space="preserve"> </t>
    </r>
    <r>
      <rPr>
        <sz val="11"/>
        <rFont val="宋体"/>
        <charset val="134"/>
      </rPr>
      <t>工程量清单计量规则、</t>
    </r>
    <r>
      <rPr>
        <sz val="11"/>
        <rFont val="宋体"/>
        <charset val="134"/>
      </rPr>
      <t xml:space="preserve"> </t>
    </r>
    <r>
      <rPr>
        <sz val="11"/>
        <rFont val="宋体"/>
        <charset val="134"/>
      </rPr>
      <t>技术规范及图纸等一起阅读和理解。</t>
    </r>
  </si>
  <si>
    <r>
      <rPr>
        <sz val="11"/>
        <rFont val="宋体"/>
        <charset val="134"/>
      </rPr>
      <t xml:space="preserve">    </t>
    </r>
    <r>
      <rPr>
        <sz val="11"/>
        <rFont val="宋体"/>
        <charset val="134"/>
      </rPr>
      <t xml:space="preserve">1.3 </t>
    </r>
    <r>
      <rPr>
        <sz val="11"/>
        <rFont val="宋体"/>
        <charset val="134"/>
      </rPr>
      <t>本工程量清单中所列工程数量是估算的或设计的预计数量，仅作为投标报价的共同基础，不能作为最终结算与支付的依据。实际支付应按实际完成的工程量，由承包人按工程量清单计量规则规定的计量方法，以监理人认可的尺寸、断面计量，按本工程量清单的单价和总额价计算支付金额；或根据具体情况，按合同条款第</t>
    </r>
    <r>
      <rPr>
        <sz val="11"/>
        <rFont val="宋体"/>
        <charset val="134"/>
      </rPr>
      <t xml:space="preserve"> 15.4</t>
    </r>
    <r>
      <rPr>
        <sz val="11"/>
        <rFont val="宋体"/>
        <charset val="134"/>
      </rPr>
      <t>款的规定，</t>
    </r>
    <r>
      <rPr>
        <sz val="11"/>
        <rFont val="宋体"/>
        <charset val="134"/>
      </rPr>
      <t xml:space="preserve"> </t>
    </r>
    <r>
      <rPr>
        <sz val="11"/>
        <rFont val="宋体"/>
        <charset val="134"/>
      </rPr>
      <t>按监理人确定的单价或总额价计算支付额。</t>
    </r>
  </si>
  <si>
    <r>
      <rPr>
        <sz val="11"/>
        <rFont val="宋体"/>
        <charset val="134"/>
      </rPr>
      <t xml:space="preserve">    </t>
    </r>
    <r>
      <rPr>
        <sz val="11"/>
        <rFont val="宋体"/>
        <charset val="134"/>
      </rPr>
      <t xml:space="preserve">1.4 </t>
    </r>
    <r>
      <rPr>
        <sz val="11"/>
        <rFont val="宋体"/>
        <charset val="134"/>
      </rPr>
      <t>工程量清单各章是按第八章“工程量清单计量规则”、</t>
    </r>
    <r>
      <rPr>
        <sz val="11"/>
        <rFont val="宋体"/>
        <charset val="134"/>
      </rPr>
      <t xml:space="preserve"> </t>
    </r>
    <r>
      <rPr>
        <sz val="11"/>
        <rFont val="宋体"/>
        <charset val="134"/>
      </rPr>
      <t>第七章“技术规范”的相应章次编号的，因此，工程量清单中各章的工程子目的范围与计量等应与“工程量清单计量规则”</t>
    </r>
    <r>
      <rPr>
        <sz val="11"/>
        <rFont val="宋体"/>
        <charset val="134"/>
      </rPr>
      <t xml:space="preserve"> </t>
    </r>
    <r>
      <rPr>
        <sz val="11"/>
        <rFont val="宋体"/>
        <charset val="134"/>
      </rPr>
      <t>“技术规范”相应章节的范围、计量与支付条款结合起来理解或解释。</t>
    </r>
  </si>
  <si>
    <r>
      <rPr>
        <sz val="11"/>
        <rFont val="宋体"/>
        <charset val="134"/>
      </rPr>
      <t xml:space="preserve">    </t>
    </r>
    <r>
      <rPr>
        <sz val="11"/>
        <rFont val="宋体"/>
        <charset val="134"/>
      </rPr>
      <t xml:space="preserve">1.5 </t>
    </r>
    <r>
      <rPr>
        <sz val="11"/>
        <rFont val="宋体"/>
        <charset val="134"/>
      </rPr>
      <t>对作业和材料的一般说明或规定，未重复写入工程量清单内，在给工程量清单各子目标价前，应参阅第七章“技术规范”的有关内容。</t>
    </r>
  </si>
  <si>
    <t xml:space="preserve">    1.6 工程量清单中所列工程量的变动，丝毫不会降低或影响合同条款的效力，也不免除承包人按规定的标准进行施工和修复缺陷的责任。</t>
  </si>
  <si>
    <t xml:space="preserve">    1.7 图纸中所列的工程数量表及数量汇总表仅是提供资料，不是工程量清单的外延。当图纸与工程量清单所列数量不一致时，以工程量清单所列数量作为报价的依据。</t>
  </si>
  <si>
    <t>2.投标报价说明</t>
  </si>
  <si>
    <t xml:space="preserve">    2.1 工程量清单中的每一子目须填入单价或价格，且只允许有一个报价。</t>
  </si>
  <si>
    <t xml:space="preserve">    2.2 除非合同另有规定，工程量清单中有标价的单价和总额价均已包括了为实施和完成合同工程所需的劳务、材料、机械、质检（自检）、安装、缺陷修复、管理、保险、税费、利润等费用，以及合同明示或暗示的所有责任、义务和一般风险。</t>
  </si>
  <si>
    <t xml:space="preserve">    2.3 工程量清单中投标人没有填入单价或价格的子目，其费用视为已分摊在工程量清单中其他相关子目的单价或价格之中。 承包人必须按监理人指令完成工程量清单中未填入单价或价格的子目，但不能得到结算与支付。</t>
  </si>
  <si>
    <t xml:space="preserve">    2.4 符合合同条款规定的全部费用应认为已被计入有标价的工程量清单所列各子目之中，未列子目不予计量的工作，其费用应视为已分摊在本合同工程的有关子目的单价或总额价之中。</t>
  </si>
  <si>
    <t xml:space="preserve">    2.5 承包人用于本合同工程的各类装备的提供、运输、维护、拆卸、拼装等支付的费用，已包括在工程量清单的单价与总额价之中。</t>
  </si>
  <si>
    <t xml:space="preserve">    2.6 工程量清单中各项金额均以人民币（元） 结算。</t>
  </si>
  <si>
    <t xml:space="preserve">    2.7 暂估价的数量及拟用子目的说明：详见工程量清单。</t>
  </si>
  <si>
    <t>3.计日工说明：无。</t>
  </si>
  <si>
    <t>4.其他说明</t>
  </si>
  <si>
    <t xml:space="preserve">    4.1 工程一切险的投保金额为工程量清单第100章(不含工程一切险及第三者责任险的保险费)至第700章的合计金额，保险费率为3‰；第三者责任险的最低投保金额：100万元，事故次数3次（不计免赔额），保险费率：4‰。工程量清单第100章内列有上述保险费的支付细目，投标人根据上述保险费率计算出保险费，填入工程量清单。除上述工程一切险及第三者责任险以外，所投其他保险的保险费均由承包人承担并支付，不在报价中单列。</t>
  </si>
  <si>
    <t xml:space="preserve">    4.2 竣工文件编制费用在满足合同条款规定的竣工文件质量的前提下，由投标人自行报价。</t>
  </si>
  <si>
    <r>
      <rPr>
        <sz val="11"/>
        <rFont val="宋体"/>
        <charset val="134"/>
      </rPr>
      <t xml:space="preserve">    4.3 为确保将安全施工措施落到实处，招标人按应根据《公路水运工程安全生产监督管理办法》（[2007]第1号）以及《关于印发&lt;企业安全生产费用提取和使用管理办法&gt;的通知》（财企[2012]16号）的规定要求设置安全生产费，</t>
    </r>
    <r>
      <rPr>
        <b/>
        <sz val="11"/>
        <rFont val="宋体"/>
        <charset val="134"/>
      </rPr>
      <t>安全生产费为最高投标限价的1.5%。</t>
    </r>
    <r>
      <rPr>
        <sz val="11"/>
        <rFont val="宋体"/>
        <charset val="134"/>
      </rPr>
      <t>该项费用必须用于施工安全防护用具及设施的采购和更新、安全施工措施的落实、安全生产条件的改善、加强安全生产的管理，不得挪作他用，投标人必须严格遵照规定执行，实现“零死亡、零事故”的安全生产目标；安全生产费用的支付按合同条款第9.2.5项的规定执行，若发包人在施工过程中有转发或下发的有关文件的,则从其规定。</t>
    </r>
  </si>
  <si>
    <t xml:space="preserve">    4.4 在发出中标通知书之前，招人有权对拟中标人投标文件中的明显不平衡的报价子目单价，在投标总报价不变的前提下，协商调整至双方认可合理范围。</t>
  </si>
  <si>
    <t xml:space="preserve">    4.5 如因中标人原因修改了招标人提供的工程量清单中任何一项支付子目的工程数量，导致引起清单计算总额价与合同总额价的差异，则在该清单支付子目合价不变的前提下，调整相应的单价，由此造成的损失由中标人承担。</t>
  </si>
  <si>
    <t xml:space="preserve">    4.6 鉴于已实施营改增，投标人在报价时充分考虑营改增的政策调整影响。</t>
  </si>
  <si>
    <t xml:space="preserve">    4.7 工程量清单中的任何遗漏，不应免除承包人根据图纸规定完成单项工程的义务。</t>
  </si>
  <si>
    <t xml:space="preserve">    4.8 由于投标人在投标期间自身原因造成工程量清单中任何错误和遗漏，均不予以纠正。</t>
  </si>
  <si>
    <t xml:space="preserve">    4.9 招标人视项目情况有权决定是否需投标人提供单价分析表，单价分析表中的综合单价等信息必须与投标人工程量清单一致。</t>
  </si>
  <si>
    <t xml:space="preserve">    4.10 凡是本项目与其他在建工程有相互交叉干扰、同步施工（如路基、路面、涵洞工程等），承包人应充分考虑到窝工、返工增加的费用，做好与其它施工单位的协调、配合工作，并提供方便，无条件接受业主的指挥，承包人应将其采取上述措施而可能发生的全部费用计入响应报价中，招标人将不另行支付。凡是本项目与已建铁路、公路、航道、堤防、通讯线缆、供水、输油、输气管道、居民住宅区等有交叉、干扰的地段，承包人应在不干扰铁路、公路正常运营以及注意保护地下管线、不干扰附近居民正常生活的前提下合理安排施工组织计划，采取有效措施保证施工安全，在现场设置施工和安全标志，并在必要时疏导现有交通流，如因承包人采取的措施不力，影响铁路、公路、水路、通讯缆线、供水、输油、输气管道等正常安全运营、居民的正常生活、其它工程的正常施工而给其它部门或个人造成的一切损失，或由上述原因造成本工程工期的拖延或施工费用的增加，均由承包人自行负责，招标人不负任何责任。</t>
  </si>
  <si>
    <t xml:space="preserve">   4.11 承包人应对技术难度大、施工难度高的关键工程项目编制专项施工方案和保质量、保安全等技术措施，经由承包人内审后，再需经过相关主管部门及技术专家的技术论证、方案评审后方可实施。承包人所采取的所有措施以及因此增加的费用（含技术论证专题费、聘请专家的会务费等）应认为已包括在投标价之中，发包人不另行支付。 </t>
  </si>
  <si>
    <t xml:space="preserve">   4.12 承包人在整个施工期间（包括缺陷责任期）对其为本工程工作的雇员投保人身意外伤害险，单人保险额不得低于100万元。</t>
  </si>
  <si>
    <t xml:space="preserve">   4.13 本项目施工结束后，施工单位临时交通导改设施移交建设单位。</t>
  </si>
  <si>
    <t xml:space="preserve">   4.14 安全生产费、保险费、暂估价（如有）、暂列金额（如有）不满足招标文件规定的， 其投标文件作否决处理。</t>
  </si>
  <si>
    <t xml:space="preserve">   4.15 本项目涉及预制场、沥青和混凝土拌合站（如有）等辅助工程设施费均由承包人摊入各工程细目的单价或总额价中，发包人不单独支付。</t>
  </si>
  <si>
    <t>5.1 工程量清单表</t>
  </si>
  <si>
    <t>工程量清单</t>
  </si>
  <si>
    <t>清单 第100章  总则</t>
  </si>
  <si>
    <t>细目号</t>
  </si>
  <si>
    <t>细  目  名  称</t>
  </si>
  <si>
    <t>单位</t>
  </si>
  <si>
    <t>数量</t>
  </si>
  <si>
    <t>单价</t>
  </si>
  <si>
    <t>合价</t>
  </si>
  <si>
    <t>通则</t>
  </si>
  <si>
    <t>101-1</t>
  </si>
  <si>
    <t>保险费</t>
  </si>
  <si>
    <t>-a</t>
  </si>
  <si>
    <t>按合同条款规定，提供建筑工程一切险</t>
  </si>
  <si>
    <t>总额</t>
  </si>
  <si>
    <t>-b</t>
  </si>
  <si>
    <t>按合同条款规定，提供第三者责任险</t>
  </si>
  <si>
    <t>工程管理</t>
  </si>
  <si>
    <t>102-1</t>
  </si>
  <si>
    <t>竣工文件</t>
  </si>
  <si>
    <t>102-2</t>
  </si>
  <si>
    <t>施工环保费</t>
  </si>
  <si>
    <t>102-3</t>
  </si>
  <si>
    <t>安全生产费</t>
  </si>
  <si>
    <t>临时工程与设施</t>
  </si>
  <si>
    <t>103-6</t>
  </si>
  <si>
    <t>临时交通导改措施费</t>
  </si>
  <si>
    <t>承包人驻地建设</t>
  </si>
  <si>
    <t>104-1</t>
  </si>
  <si>
    <t>清单  第 100 章合计   人民币</t>
  </si>
  <si>
    <t>清单 第200章  路基</t>
  </si>
  <si>
    <t>场地清理</t>
  </si>
  <si>
    <t>202-2</t>
  </si>
  <si>
    <t>挖除旧路面</t>
  </si>
  <si>
    <t>沥青混凝土路面</t>
  </si>
  <si>
    <t>m3</t>
  </si>
  <si>
    <t>202-3</t>
  </si>
  <si>
    <t>拆除结构物</t>
  </si>
  <si>
    <t>混凝土结构</t>
  </si>
  <si>
    <t>-c</t>
  </si>
  <si>
    <t>砖、石及其他砌体结构</t>
  </si>
  <si>
    <t>挖方路基</t>
  </si>
  <si>
    <t>203-2</t>
  </si>
  <si>
    <t>改河、改渠、改路挖方</t>
  </si>
  <si>
    <t>挖土方（含路肩、路床、边沟、边坡等）</t>
  </si>
  <si>
    <t>清单  第 200 章合计   人民币</t>
  </si>
  <si>
    <t>清单 第300章  路面</t>
  </si>
  <si>
    <t>水泥稳定土底基层、基层</t>
  </si>
  <si>
    <t>304-3</t>
  </si>
  <si>
    <t>水泥稳定碎石基层</t>
  </si>
  <si>
    <t>厚200mm</t>
  </si>
  <si>
    <t>m2</t>
  </si>
  <si>
    <t>304-4</t>
  </si>
  <si>
    <t>C20水泥混凝土基层</t>
  </si>
  <si>
    <t>热拌沥青混合料面层</t>
  </si>
  <si>
    <t>309-2</t>
  </si>
  <si>
    <t>AC-16中粒式沥青混凝土</t>
  </si>
  <si>
    <t>厚50mm</t>
  </si>
  <si>
    <t>沥青表面处置与封层</t>
  </si>
  <si>
    <t>310-2</t>
  </si>
  <si>
    <t>封层</t>
  </si>
  <si>
    <t>乳化沥青</t>
  </si>
  <si>
    <t>路肩培土、中央分隔带回填土、土路肩加固及路缘石</t>
  </si>
  <si>
    <t>313-5</t>
  </si>
  <si>
    <t>C25混凝土预制块路缘石</t>
  </si>
  <si>
    <t>313-6</t>
  </si>
  <si>
    <t>路肩培砂砾</t>
  </si>
  <si>
    <t>315-1</t>
  </si>
  <si>
    <t>裂缝处理</t>
  </si>
  <si>
    <t>m</t>
  </si>
  <si>
    <t>清单  第 300 章合计   人民币</t>
  </si>
  <si>
    <t>清单 第600章  安全设施及预埋管线</t>
  </si>
  <si>
    <t>护栏</t>
  </si>
  <si>
    <t>602-3</t>
  </si>
  <si>
    <t>波形梁钢护栏</t>
  </si>
  <si>
    <t>拆装波形梁钢护栏</t>
  </si>
  <si>
    <t>清单  第 600 章合计   人民币</t>
  </si>
  <si>
    <t>5.4 投标报价汇总表</t>
  </si>
  <si>
    <t>投标报价汇总表</t>
  </si>
  <si>
    <t>合 同 段:X641柴登至马栅（K163+700~K168+500）段公路路面维修工程</t>
  </si>
  <si>
    <t>序  号</t>
  </si>
  <si>
    <t>章  次</t>
  </si>
  <si>
    <t>科  目  名  称</t>
  </si>
  <si>
    <t>金额(元)</t>
  </si>
  <si>
    <t>1</t>
  </si>
  <si>
    <t>100</t>
  </si>
  <si>
    <t>2</t>
  </si>
  <si>
    <t>3</t>
  </si>
  <si>
    <t>4</t>
  </si>
  <si>
    <t>5</t>
  </si>
  <si>
    <t>第100章至700章清单合计</t>
  </si>
  <si>
    <t>6</t>
  </si>
  <si>
    <t>已包含在清单合计中的专项暂定金额小计</t>
  </si>
  <si>
    <t>7</t>
  </si>
  <si>
    <t>清单合计减去材料、工程设备、专业工程暂估价
合计(即5-6)=7</t>
  </si>
  <si>
    <t>8</t>
  </si>
  <si>
    <t>计日工合计</t>
  </si>
  <si>
    <t>9</t>
  </si>
  <si>
    <t>暂列金额(不含计日工总额)</t>
  </si>
  <si>
    <t>10</t>
  </si>
  <si>
    <t>投标报价(5+8+9)=10</t>
  </si>
</sst>
</file>

<file path=xl/styles.xml><?xml version="1.0" encoding="utf-8"?>
<styleSheet xmlns="http://schemas.openxmlformats.org/spreadsheetml/2006/main">
  <numFmts count="7">
    <numFmt numFmtId="176"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 numFmtId="177" formatCode="0.00_ "/>
    <numFmt numFmtId="178" formatCode="#,##0_ "/>
  </numFmts>
  <fonts count="46">
    <font>
      <sz val="12"/>
      <color indexed="8"/>
      <name val="宋体"/>
      <charset val="134"/>
    </font>
    <font>
      <b/>
      <sz val="12"/>
      <color indexed="8"/>
      <name val="宋体"/>
      <charset val="134"/>
    </font>
    <font>
      <b/>
      <sz val="20"/>
      <color indexed="8"/>
      <name val="宋体"/>
      <charset val="134"/>
    </font>
    <font>
      <sz val="9"/>
      <color indexed="8"/>
      <name val="宋体"/>
      <charset val="134"/>
    </font>
    <font>
      <b/>
      <sz val="14"/>
      <color indexed="8"/>
      <name val="宋体"/>
      <charset val="134"/>
    </font>
    <font>
      <u/>
      <sz val="9"/>
      <color indexed="8"/>
      <name val="宋体"/>
      <charset val="134"/>
    </font>
    <font>
      <sz val="11"/>
      <color theme="1"/>
      <name val="宋体"/>
      <charset val="134"/>
      <scheme val="minor"/>
    </font>
    <font>
      <sz val="15"/>
      <name val="黑体"/>
      <charset val="134"/>
    </font>
    <font>
      <sz val="11"/>
      <name val="宋体"/>
      <charset val="134"/>
    </font>
    <font>
      <sz val="11"/>
      <color theme="3"/>
      <name val="宋体"/>
      <charset val="134"/>
    </font>
    <font>
      <sz val="12"/>
      <name val="宋体"/>
      <charset val="134"/>
    </font>
    <font>
      <b/>
      <sz val="12"/>
      <name val="华文新魏"/>
      <charset val="134"/>
    </font>
    <font>
      <b/>
      <sz val="14"/>
      <color indexed="8"/>
      <name val="华文新魏"/>
      <charset val="134"/>
    </font>
    <font>
      <b/>
      <sz val="20"/>
      <color indexed="8"/>
      <name val="华文新魏"/>
      <charset val="134"/>
    </font>
    <font>
      <b/>
      <sz val="16"/>
      <color indexed="8"/>
      <name val="华文新魏"/>
      <charset val="134"/>
    </font>
    <font>
      <b/>
      <sz val="25"/>
      <color indexed="8"/>
      <name val="华文新魏"/>
      <charset val="134"/>
    </font>
    <font>
      <b/>
      <sz val="22"/>
      <color indexed="8"/>
      <name val="华文新魏"/>
      <charset val="134"/>
    </font>
    <font>
      <b/>
      <sz val="44"/>
      <color indexed="8"/>
      <name val="华文新魏"/>
      <charset val="134"/>
    </font>
    <font>
      <b/>
      <sz val="18"/>
      <name val="华文新魏"/>
      <charset val="134"/>
    </font>
    <font>
      <b/>
      <sz val="22"/>
      <color indexed="8"/>
      <name val="黑体"/>
      <charset val="134"/>
    </font>
    <font>
      <sz val="10.5"/>
      <color indexed="8"/>
      <name val="华文新魏"/>
      <charset val="134"/>
    </font>
    <font>
      <sz val="12"/>
      <color indexed="8"/>
      <name val="Times New Roman"/>
      <charset val="0"/>
    </font>
    <font>
      <b/>
      <u/>
      <sz val="18"/>
      <color indexed="8"/>
      <name val="华文新魏"/>
      <charset val="134"/>
    </font>
    <font>
      <sz val="18"/>
      <name val="宋体"/>
      <charset val="134"/>
    </font>
    <font>
      <b/>
      <sz val="18"/>
      <color indexed="8"/>
      <name val="华文新魏"/>
      <charset val="134"/>
    </font>
    <font>
      <b/>
      <sz val="11"/>
      <color rgb="FF3F3F3F"/>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sz val="11"/>
      <color rgb="FFFF0000"/>
      <name val="宋体"/>
      <charset val="0"/>
      <scheme val="minor"/>
    </font>
    <font>
      <b/>
      <sz val="11"/>
      <color theme="3"/>
      <name val="宋体"/>
      <charset val="134"/>
      <scheme val="minor"/>
    </font>
    <font>
      <sz val="11"/>
      <color rgb="FF006100"/>
      <name val="宋体"/>
      <charset val="0"/>
      <scheme val="minor"/>
    </font>
    <font>
      <sz val="11"/>
      <color rgb="FFFA7D00"/>
      <name val="宋体"/>
      <charset val="0"/>
      <scheme val="minor"/>
    </font>
    <font>
      <sz val="11"/>
      <color rgb="FF9C0006"/>
      <name val="宋体"/>
      <charset val="0"/>
      <scheme val="minor"/>
    </font>
    <font>
      <b/>
      <sz val="13"/>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8"/>
      <color theme="3"/>
      <name val="宋体"/>
      <charset val="134"/>
      <scheme val="minor"/>
    </font>
    <font>
      <b/>
      <sz val="11"/>
      <name val="宋体"/>
      <charset val="134"/>
    </font>
    <font>
      <b/>
      <sz val="18"/>
      <name val="宋体"/>
      <charset val="134"/>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rgb="FFC6EFCE"/>
        <bgColor indexed="64"/>
      </patternFill>
    </fill>
    <fill>
      <patternFill patternType="solid">
        <fgColor rgb="FFFFFFCC"/>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bgColor indexed="64"/>
      </patternFill>
    </fill>
  </fills>
  <borders count="22">
    <border>
      <left/>
      <right/>
      <top/>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medium">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6" fillId="0" borderId="0" applyFont="0" applyFill="0" applyBorder="0" applyAlignment="0" applyProtection="0">
      <alignment vertical="center"/>
    </xf>
    <xf numFmtId="0" fontId="36" fillId="13" borderId="0" applyNumberFormat="0" applyBorder="0" applyAlignment="0" applyProtection="0">
      <alignment vertical="center"/>
    </xf>
    <xf numFmtId="0" fontId="26" fillId="4" borderId="15"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36" fillId="11" borderId="0" applyNumberFormat="0" applyBorder="0" applyAlignment="0" applyProtection="0">
      <alignment vertical="center"/>
    </xf>
    <xf numFmtId="0" fontId="33" fillId="7" borderId="0" applyNumberFormat="0" applyBorder="0" applyAlignment="0" applyProtection="0">
      <alignment vertical="center"/>
    </xf>
    <xf numFmtId="43" fontId="6" fillId="0" borderId="0" applyFont="0" applyFill="0" applyBorder="0" applyAlignment="0" applyProtection="0">
      <alignment vertical="center"/>
    </xf>
    <xf numFmtId="0" fontId="37" fillId="17" borderId="0" applyNumberFormat="0" applyBorder="0" applyAlignment="0" applyProtection="0">
      <alignment vertical="center"/>
    </xf>
    <xf numFmtId="0" fontId="35" fillId="0" borderId="0" applyNumberFormat="0" applyFill="0" applyBorder="0" applyAlignment="0" applyProtection="0">
      <alignment vertical="center"/>
    </xf>
    <xf numFmtId="9" fontId="6" fillId="0" borderId="0" applyFont="0" applyFill="0" applyBorder="0" applyAlignment="0" applyProtection="0">
      <alignment vertical="center"/>
    </xf>
    <xf numFmtId="0" fontId="39" fillId="0" borderId="0" applyNumberFormat="0" applyFill="0" applyBorder="0" applyAlignment="0" applyProtection="0">
      <alignment vertical="center"/>
    </xf>
    <xf numFmtId="0" fontId="6" fillId="6" borderId="18" applyNumberFormat="0" applyFont="0" applyAlignment="0" applyProtection="0">
      <alignment vertical="center"/>
    </xf>
    <xf numFmtId="0" fontId="37" fillId="20" borderId="0" applyNumberFormat="0" applyBorder="0" applyAlignment="0" applyProtection="0">
      <alignment vertical="center"/>
    </xf>
    <xf numFmtId="0" fontId="3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20" applyNumberFormat="0" applyFill="0" applyAlignment="0" applyProtection="0">
      <alignment vertical="center"/>
    </xf>
    <xf numFmtId="0" fontId="34" fillId="0" borderId="20" applyNumberFormat="0" applyFill="0" applyAlignment="0" applyProtection="0">
      <alignment vertical="center"/>
    </xf>
    <xf numFmtId="0" fontId="37" fillId="12" borderId="0" applyNumberFormat="0" applyBorder="0" applyAlignment="0" applyProtection="0">
      <alignment vertical="center"/>
    </xf>
    <xf numFmtId="0" fontId="30" fillId="0" borderId="19" applyNumberFormat="0" applyFill="0" applyAlignment="0" applyProtection="0">
      <alignment vertical="center"/>
    </xf>
    <xf numFmtId="0" fontId="37" fillId="16" borderId="0" applyNumberFormat="0" applyBorder="0" applyAlignment="0" applyProtection="0">
      <alignment vertical="center"/>
    </xf>
    <xf numFmtId="0" fontId="25" fillId="3" borderId="14" applyNumberFormat="0" applyAlignment="0" applyProtection="0">
      <alignment vertical="center"/>
    </xf>
    <xf numFmtId="0" fontId="28" fillId="3" borderId="15" applyNumberFormat="0" applyAlignment="0" applyProtection="0">
      <alignment vertical="center"/>
    </xf>
    <xf numFmtId="0" fontId="38" fillId="14" borderId="21" applyNumberFormat="0" applyAlignment="0" applyProtection="0">
      <alignment vertical="center"/>
    </xf>
    <xf numFmtId="0" fontId="36" fillId="24" borderId="0" applyNumberFormat="0" applyBorder="0" applyAlignment="0" applyProtection="0">
      <alignment vertical="center"/>
    </xf>
    <xf numFmtId="0" fontId="37" fillId="23" borderId="0" applyNumberFormat="0" applyBorder="0" applyAlignment="0" applyProtection="0">
      <alignment vertical="center"/>
    </xf>
    <xf numFmtId="0" fontId="32" fillId="0" borderId="17" applyNumberFormat="0" applyFill="0" applyAlignment="0" applyProtection="0">
      <alignment vertical="center"/>
    </xf>
    <xf numFmtId="0" fontId="27" fillId="0" borderId="16" applyNumberFormat="0" applyFill="0" applyAlignment="0" applyProtection="0">
      <alignment vertical="center"/>
    </xf>
    <xf numFmtId="0" fontId="31" fillId="5" borderId="0" applyNumberFormat="0" applyBorder="0" applyAlignment="0" applyProtection="0">
      <alignment vertical="center"/>
    </xf>
    <xf numFmtId="0" fontId="40" fillId="15" borderId="0" applyNumberFormat="0" applyBorder="0" applyAlignment="0" applyProtection="0">
      <alignment vertical="center"/>
    </xf>
    <xf numFmtId="0" fontId="36" fillId="10" borderId="0" applyNumberFormat="0" applyBorder="0" applyAlignment="0" applyProtection="0">
      <alignment vertical="center"/>
    </xf>
    <xf numFmtId="0" fontId="37" fillId="26" borderId="0" applyNumberFormat="0" applyBorder="0" applyAlignment="0" applyProtection="0">
      <alignment vertical="center"/>
    </xf>
    <xf numFmtId="0" fontId="36" fillId="9" borderId="0" applyNumberFormat="0" applyBorder="0" applyAlignment="0" applyProtection="0">
      <alignment vertical="center"/>
    </xf>
    <xf numFmtId="0" fontId="36" fillId="28" borderId="0" applyNumberFormat="0" applyBorder="0" applyAlignment="0" applyProtection="0">
      <alignment vertical="center"/>
    </xf>
    <xf numFmtId="0" fontId="36" fillId="19" borderId="0" applyNumberFormat="0" applyBorder="0" applyAlignment="0" applyProtection="0">
      <alignment vertical="center"/>
    </xf>
    <xf numFmtId="0" fontId="36" fillId="25" borderId="0" applyNumberFormat="0" applyBorder="0" applyAlignment="0" applyProtection="0">
      <alignment vertical="center"/>
    </xf>
    <xf numFmtId="0" fontId="37" fillId="18" borderId="0" applyNumberFormat="0" applyBorder="0" applyAlignment="0" applyProtection="0">
      <alignment vertical="center"/>
    </xf>
    <xf numFmtId="0" fontId="37" fillId="30" borderId="0" applyNumberFormat="0" applyBorder="0" applyAlignment="0" applyProtection="0">
      <alignment vertical="center"/>
    </xf>
    <xf numFmtId="0" fontId="36" fillId="22" borderId="0" applyNumberFormat="0" applyBorder="0" applyAlignment="0" applyProtection="0">
      <alignment vertical="center"/>
    </xf>
    <xf numFmtId="0" fontId="36" fillId="31" borderId="0" applyNumberFormat="0" applyBorder="0" applyAlignment="0" applyProtection="0">
      <alignment vertical="center"/>
    </xf>
    <xf numFmtId="0" fontId="37" fillId="33" borderId="0" applyNumberFormat="0" applyBorder="0" applyAlignment="0" applyProtection="0">
      <alignment vertical="center"/>
    </xf>
    <xf numFmtId="0" fontId="36" fillId="8" borderId="0" applyNumberFormat="0" applyBorder="0" applyAlignment="0" applyProtection="0">
      <alignment vertical="center"/>
    </xf>
    <xf numFmtId="0" fontId="37" fillId="27" borderId="0" applyNumberFormat="0" applyBorder="0" applyAlignment="0" applyProtection="0">
      <alignment vertical="center"/>
    </xf>
    <xf numFmtId="0" fontId="37" fillId="29" borderId="0" applyNumberFormat="0" applyBorder="0" applyAlignment="0" applyProtection="0">
      <alignment vertical="center"/>
    </xf>
    <xf numFmtId="0" fontId="36" fillId="21" borderId="0" applyNumberFormat="0" applyBorder="0" applyAlignment="0" applyProtection="0">
      <alignment vertical="center"/>
    </xf>
    <xf numFmtId="0" fontId="37" fillId="32" borderId="0" applyNumberFormat="0" applyBorder="0" applyAlignment="0" applyProtection="0">
      <alignment vertical="center"/>
    </xf>
  </cellStyleXfs>
  <cellXfs count="64">
    <xf numFmtId="0" fontId="0" fillId="0" borderId="0" xfId="0" applyAlignment="1">
      <alignment horizontal="left" vertical="center" wrapText="1"/>
    </xf>
    <xf numFmtId="0" fontId="1" fillId="0" borderId="0" xfId="0" applyFont="1" applyAlignment="1">
      <alignment horizontal="left" vertical="center" wrapText="1"/>
    </xf>
    <xf numFmtId="176" fontId="0" fillId="0" borderId="0" xfId="8" applyNumberFormat="1" applyFont="1" applyAlignment="1">
      <alignment horizontal="left" vertical="center" wrapText="1"/>
    </xf>
    <xf numFmtId="0" fontId="2" fillId="0" borderId="0" xfId="0" applyFont="1" applyAlignment="1">
      <alignment horizontal="center" vertical="center" shrinkToFit="1"/>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6" fontId="3" fillId="0" borderId="6" xfId="8" applyNumberFormat="1" applyFont="1" applyBorder="1" applyAlignment="1">
      <alignment horizontal="right" vertical="center" shrinkToFit="1"/>
    </xf>
    <xf numFmtId="0" fontId="3" fillId="0" borderId="6" xfId="0" applyFont="1" applyBorder="1" applyAlignment="1">
      <alignment horizontal="center" vertical="center"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176" fontId="3" fillId="0" borderId="8" xfId="8" applyNumberFormat="1" applyFont="1" applyBorder="1" applyAlignment="1">
      <alignment horizontal="right" vertical="center" shrinkToFit="1"/>
    </xf>
    <xf numFmtId="0" fontId="1"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177" fontId="0" fillId="0" borderId="0" xfId="0" applyNumberFormat="1" applyAlignment="1">
      <alignment horizontal="left" vertical="center" wrapText="1"/>
    </xf>
    <xf numFmtId="43" fontId="0" fillId="0" borderId="0" xfId="8" applyFont="1" applyAlignment="1" applyProtection="1">
      <alignment horizontal="left" vertical="center" wrapText="1"/>
      <protection locked="0"/>
    </xf>
    <xf numFmtId="0" fontId="4"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4" xfId="0" applyFont="1" applyBorder="1" applyAlignment="1">
      <alignment horizontal="center" shrinkToFit="1"/>
    </xf>
    <xf numFmtId="0" fontId="3" fillId="0" borderId="5" xfId="0" applyFont="1" applyBorder="1" applyAlignment="1">
      <alignment horizontal="left" shrinkToFit="1"/>
    </xf>
    <xf numFmtId="0" fontId="3" fillId="0" borderId="5" xfId="0" applyFont="1" applyBorder="1" applyAlignment="1">
      <alignment horizontal="center" shrinkToFit="1"/>
    </xf>
    <xf numFmtId="0" fontId="3" fillId="0" borderId="5" xfId="0" applyNumberFormat="1" applyFont="1" applyBorder="1" applyAlignment="1">
      <alignment horizontal="right" shrinkToFit="1"/>
    </xf>
    <xf numFmtId="0" fontId="3" fillId="0" borderId="5" xfId="0" applyNumberFormat="1" applyFont="1" applyBorder="1" applyAlignment="1" applyProtection="1">
      <alignment horizontal="right" shrinkToFit="1"/>
      <protection locked="0"/>
    </xf>
    <xf numFmtId="176" fontId="3" fillId="0" borderId="6" xfId="8" applyNumberFormat="1" applyFont="1" applyBorder="1" applyAlignment="1" applyProtection="1">
      <alignment horizontal="right" shrinkToFit="1"/>
    </xf>
    <xf numFmtId="0" fontId="3" fillId="0" borderId="5" xfId="0" applyFont="1" applyBorder="1" applyAlignment="1" applyProtection="1">
      <alignment horizontal="right" shrinkToFit="1"/>
      <protection locked="0"/>
    </xf>
    <xf numFmtId="0" fontId="3" fillId="0" borderId="5" xfId="0" applyFont="1" applyBorder="1" applyAlignment="1">
      <alignment horizontal="right" shrinkToFit="1"/>
    </xf>
    <xf numFmtId="0" fontId="3" fillId="0" borderId="13" xfId="0" applyFont="1" applyBorder="1" applyAlignment="1">
      <alignment horizontal="center" vertical="center" shrinkToFit="1"/>
    </xf>
    <xf numFmtId="0" fontId="3" fillId="0" borderId="13" xfId="0" applyFont="1" applyBorder="1" applyAlignment="1">
      <alignment horizontal="right" vertical="center" shrinkToFit="1"/>
    </xf>
    <xf numFmtId="178" fontId="5" fillId="0" borderId="13" xfId="0" applyNumberFormat="1" applyFont="1" applyBorder="1" applyAlignment="1">
      <alignment horizontal="center" vertical="center" shrinkToFit="1"/>
    </xf>
    <xf numFmtId="176" fontId="3" fillId="0" borderId="6" xfId="8" applyNumberFormat="1" applyFont="1" applyBorder="1" applyAlignment="1">
      <alignment horizontal="right" shrinkToFit="1"/>
    </xf>
    <xf numFmtId="0" fontId="3" fillId="0" borderId="5" xfId="0" applyFont="1" applyBorder="1" applyAlignment="1" applyProtection="1">
      <alignment horizontal="right" shrinkToFit="1"/>
    </xf>
    <xf numFmtId="0" fontId="3" fillId="0" borderId="5" xfId="0" applyFont="1" applyBorder="1" applyAlignment="1">
      <alignment horizontal="left" wrapText="1" shrinkToFit="1"/>
    </xf>
    <xf numFmtId="0" fontId="6" fillId="0" borderId="0" xfId="0" applyFont="1" applyFill="1" applyAlignment="1">
      <alignment vertical="center"/>
    </xf>
    <xf numFmtId="0" fontId="7" fillId="2" borderId="0" xfId="0" applyFont="1" applyFill="1" applyBorder="1" applyAlignment="1" applyProtection="1">
      <alignment horizontal="center" vertical="center"/>
    </xf>
    <xf numFmtId="0" fontId="8" fillId="2" borderId="0" xfId="0" applyFont="1" applyFill="1" applyBorder="1" applyAlignment="1" applyProtection="1">
      <alignment horizontal="justify" vertical="center" wrapText="1"/>
    </xf>
    <xf numFmtId="0" fontId="7" fillId="2" borderId="0" xfId="0" applyFont="1" applyFill="1" applyBorder="1" applyAlignment="1" applyProtection="1">
      <alignment horizontal="left" vertical="center"/>
    </xf>
    <xf numFmtId="0" fontId="8" fillId="2" borderId="0" xfId="0" applyFont="1" applyFill="1" applyBorder="1" applyAlignment="1" applyProtection="1">
      <alignment horizontal="justify" vertical="center"/>
    </xf>
    <xf numFmtId="0" fontId="8" fillId="0" borderId="0" xfId="0" applyFont="1" applyFill="1" applyBorder="1" applyAlignment="1" applyProtection="1">
      <alignment horizontal="justify" vertical="center" wrapText="1"/>
    </xf>
    <xf numFmtId="0" fontId="9" fillId="2" borderId="0" xfId="0" applyFont="1" applyFill="1" applyBorder="1" applyAlignment="1" applyProtection="1">
      <alignment horizontal="justify" vertical="center"/>
    </xf>
    <xf numFmtId="0" fontId="10" fillId="2" borderId="0" xfId="0" applyFont="1" applyFill="1" applyBorder="1" applyAlignment="1" applyProtection="1">
      <alignment vertical="center"/>
    </xf>
    <xf numFmtId="0" fontId="10" fillId="0" borderId="0" xfId="0" applyFont="1" applyFill="1" applyBorder="1" applyAlignment="1" applyProtection="1">
      <alignment vertical="center"/>
      <protection hidden="1"/>
    </xf>
    <xf numFmtId="0" fontId="11" fillId="0" borderId="0" xfId="0" applyFont="1" applyFill="1" applyBorder="1" applyAlignment="1" applyProtection="1">
      <alignment horizontal="right" vertical="center"/>
      <protection hidden="1"/>
    </xf>
    <xf numFmtId="0" fontId="12" fillId="0" borderId="0" xfId="0" applyFont="1" applyFill="1" applyBorder="1" applyAlignment="1" applyProtection="1">
      <alignment horizontal="right" vertical="center"/>
      <protection hidden="1"/>
    </xf>
    <xf numFmtId="0" fontId="13" fillId="0" borderId="0" xfId="0" applyFont="1" applyFill="1" applyBorder="1" applyAlignment="1" applyProtection="1">
      <alignment horizontal="center" vertical="center"/>
      <protection hidden="1"/>
    </xf>
    <xf numFmtId="0" fontId="14" fillId="2" borderId="0" xfId="0" applyFont="1" applyFill="1" applyAlignment="1" applyProtection="1">
      <alignment horizontal="center" vertical="center"/>
      <protection hidden="1"/>
    </xf>
    <xf numFmtId="0" fontId="15" fillId="2" borderId="0" xfId="0" applyFont="1" applyFill="1" applyBorder="1" applyAlignment="1" applyProtection="1">
      <alignment horizontal="center" vertical="center"/>
      <protection hidden="1"/>
    </xf>
    <xf numFmtId="0" fontId="16"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horizontal="center" vertical="center"/>
      <protection hidden="1"/>
    </xf>
    <xf numFmtId="0" fontId="18" fillId="0" borderId="0" xfId="0" applyFont="1" applyFill="1" applyBorder="1" applyAlignment="1" applyProtection="1">
      <alignment horizontal="center"/>
      <protection hidden="1"/>
    </xf>
    <xf numFmtId="0" fontId="19"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horizontal="justify" vertical="center"/>
      <protection hidden="1"/>
    </xf>
    <xf numFmtId="0" fontId="21" fillId="0" borderId="0" xfId="0" applyFont="1" applyFill="1" applyBorder="1" applyAlignment="1" applyProtection="1">
      <alignment horizontal="justify" vertical="center"/>
      <protection hidden="1"/>
    </xf>
    <xf numFmtId="0" fontId="22" fillId="0" borderId="0" xfId="0" applyFont="1" applyFill="1" applyBorder="1" applyAlignment="1" applyProtection="1">
      <alignment horizontal="center" vertical="top"/>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horizontal="right" vertical="top" wrapText="1"/>
      <protection hidden="1"/>
    </xf>
    <xf numFmtId="0" fontId="24" fillId="0" borderId="0" xfId="0" applyFont="1" applyFill="1" applyBorder="1" applyAlignment="1" applyProtection="1">
      <alignment horizontal="justify" vertical="top" wrapText="1"/>
      <protection hidden="1"/>
    </xf>
    <xf numFmtId="0" fontId="18" fillId="0" borderId="0" xfId="0" applyFont="1" applyFill="1" applyBorder="1" applyAlignment="1" applyProtection="1">
      <alignment horizontal="center" vertical="center"/>
      <protection hidden="1"/>
    </xf>
    <xf numFmtId="0" fontId="6" fillId="0" borderId="0" xfId="0" applyFont="1" applyFill="1" applyAlignment="1" applyProtection="1">
      <alignment vertical="center"/>
      <protection hidden="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view="pageBreakPreview" zoomScaleNormal="100" workbookViewId="0">
      <selection activeCell="A7" sqref="A7:E8"/>
    </sheetView>
  </sheetViews>
  <sheetFormatPr defaultColWidth="8.89166666666667" defaultRowHeight="13.5" outlineLevelCol="4"/>
  <cols>
    <col min="1" max="1" width="4.725" style="38" customWidth="1"/>
    <col min="2" max="2" width="15.5583333333333" style="38" customWidth="1"/>
    <col min="3" max="3" width="15.8333333333333" style="38" customWidth="1"/>
    <col min="4" max="4" width="25.625" style="38" customWidth="1"/>
    <col min="5" max="5" width="16.25" style="38" customWidth="1"/>
    <col min="6" max="16384" width="8.89166666666667" style="38"/>
  </cols>
  <sheetData>
    <row r="1" ht="14.25" spans="1:5">
      <c r="A1" s="46"/>
      <c r="B1" s="46"/>
      <c r="C1" s="46"/>
      <c r="D1" s="46"/>
      <c r="E1" s="46"/>
    </row>
    <row r="2" ht="14.25" spans="1:5">
      <c r="A2" s="46"/>
      <c r="B2" s="46"/>
      <c r="C2" s="46"/>
      <c r="D2" s="46"/>
      <c r="E2" s="47" t="s">
        <v>0</v>
      </c>
    </row>
    <row r="3" ht="18.75" spans="1:5">
      <c r="A3" s="46"/>
      <c r="B3" s="46"/>
      <c r="C3" s="46"/>
      <c r="D3" s="48"/>
      <c r="E3" s="46"/>
    </row>
    <row r="4" ht="25.5" spans="1:5">
      <c r="A4" s="49" t="s">
        <v>1</v>
      </c>
      <c r="B4" s="49"/>
      <c r="C4" s="49"/>
      <c r="D4" s="49"/>
      <c r="E4" s="49"/>
    </row>
    <row r="5" ht="25.5" spans="1:5">
      <c r="A5" s="49" t="s">
        <v>2</v>
      </c>
      <c r="B5" s="49"/>
      <c r="C5" s="49"/>
      <c r="D5" s="49"/>
      <c r="E5" s="49"/>
    </row>
    <row r="6" ht="14.25" spans="1:5">
      <c r="A6" s="46"/>
      <c r="B6" s="46"/>
      <c r="C6" s="46"/>
      <c r="D6" s="46"/>
      <c r="E6" s="46"/>
    </row>
    <row r="7" spans="1:5">
      <c r="A7" s="50" t="s">
        <v>3</v>
      </c>
      <c r="B7" s="50"/>
      <c r="C7" s="50"/>
      <c r="D7" s="50"/>
      <c r="E7" s="50"/>
    </row>
    <row r="8" spans="1:5">
      <c r="A8" s="50"/>
      <c r="B8" s="50"/>
      <c r="C8" s="50"/>
      <c r="D8" s="50"/>
      <c r="E8" s="50"/>
    </row>
    <row r="9" ht="32.25" spans="1:5">
      <c r="A9" s="51" t="s">
        <v>4</v>
      </c>
      <c r="B9" s="51"/>
      <c r="C9" s="51"/>
      <c r="D9" s="51"/>
      <c r="E9" s="51"/>
    </row>
    <row r="10" ht="27" spans="1:5">
      <c r="A10" s="52"/>
      <c r="B10" s="52"/>
      <c r="C10" s="52"/>
      <c r="D10" s="52"/>
      <c r="E10" s="52"/>
    </row>
    <row r="11" ht="14.25" spans="1:5">
      <c r="A11" s="46"/>
      <c r="B11" s="46"/>
      <c r="C11" s="46"/>
      <c r="D11" s="46"/>
      <c r="E11" s="46"/>
    </row>
    <row r="12" ht="55.5" spans="1:5">
      <c r="A12" s="53" t="s">
        <v>5</v>
      </c>
      <c r="B12" s="53"/>
      <c r="C12" s="53"/>
      <c r="D12" s="53"/>
      <c r="E12" s="53"/>
    </row>
    <row r="13" ht="22.5" spans="1:5">
      <c r="A13" s="54"/>
      <c r="B13" s="54"/>
      <c r="C13" s="54"/>
      <c r="D13" s="54"/>
      <c r="E13" s="54"/>
    </row>
    <row r="14" ht="27" spans="1:5">
      <c r="A14" s="55"/>
      <c r="B14" s="55"/>
      <c r="C14" s="55"/>
      <c r="D14" s="55"/>
      <c r="E14" s="55"/>
    </row>
    <row r="15" ht="14.25" spans="1:5">
      <c r="A15" s="46"/>
      <c r="B15" s="46"/>
      <c r="C15" s="56"/>
      <c r="D15" s="46"/>
      <c r="E15" s="46"/>
    </row>
    <row r="16" ht="14.25" spans="1:5">
      <c r="A16" s="46"/>
      <c r="B16" s="46"/>
      <c r="C16" s="56"/>
      <c r="D16" s="46"/>
      <c r="E16" s="46"/>
    </row>
    <row r="17" ht="14.25" spans="1:5">
      <c r="A17" s="46"/>
      <c r="B17" s="46"/>
      <c r="C17" s="56"/>
      <c r="D17" s="46"/>
      <c r="E17" s="46"/>
    </row>
    <row r="18" ht="14.25" spans="1:5">
      <c r="A18" s="46"/>
      <c r="B18" s="46"/>
      <c r="C18" s="56"/>
      <c r="D18" s="46"/>
      <c r="E18" s="46"/>
    </row>
    <row r="19" ht="14.25" spans="1:5">
      <c r="A19" s="46"/>
      <c r="B19" s="46"/>
      <c r="C19" s="56"/>
      <c r="D19" s="46"/>
      <c r="E19" s="46"/>
    </row>
    <row r="20" ht="14.25" spans="1:5">
      <c r="A20" s="46"/>
      <c r="B20" s="46"/>
      <c r="C20" s="56"/>
      <c r="D20" s="46"/>
      <c r="E20" s="46"/>
    </row>
    <row r="21" ht="14.25" spans="1:5">
      <c r="A21" s="46"/>
      <c r="B21" s="46"/>
      <c r="C21" s="56"/>
      <c r="D21" s="46"/>
      <c r="E21" s="46"/>
    </row>
    <row r="22" ht="14.25" spans="1:5">
      <c r="A22" s="46"/>
      <c r="B22" s="46"/>
      <c r="C22" s="56"/>
      <c r="D22" s="46"/>
      <c r="E22" s="46"/>
    </row>
    <row r="23" ht="14.25" spans="1:5">
      <c r="A23" s="46"/>
      <c r="B23" s="46"/>
      <c r="C23" s="56"/>
      <c r="D23" s="46"/>
      <c r="E23" s="46"/>
    </row>
    <row r="24" ht="15.75" spans="1:5">
      <c r="A24" s="46"/>
      <c r="B24" s="46"/>
      <c r="C24" s="57"/>
      <c r="D24" s="46"/>
      <c r="E24" s="46"/>
    </row>
    <row r="25" ht="22.5" spans="1:5">
      <c r="A25" s="58" t="s">
        <v>6</v>
      </c>
      <c r="B25" s="58"/>
      <c r="C25" s="58"/>
      <c r="D25" s="58"/>
      <c r="E25" s="58"/>
    </row>
    <row r="26" ht="22.5" spans="1:5">
      <c r="A26" s="59"/>
      <c r="B26" s="59"/>
      <c r="C26" s="60"/>
      <c r="D26" s="61"/>
      <c r="E26" s="59"/>
    </row>
    <row r="27" ht="22.5" spans="1:5">
      <c r="A27" s="62" t="s">
        <v>7</v>
      </c>
      <c r="B27" s="62"/>
      <c r="C27" s="62"/>
      <c r="D27" s="62"/>
      <c r="E27" s="62"/>
    </row>
    <row r="28" spans="1:5">
      <c r="A28" s="63"/>
      <c r="B28" s="63"/>
      <c r="C28" s="63"/>
      <c r="D28" s="63"/>
      <c r="E28" s="63"/>
    </row>
  </sheetData>
  <mergeCells count="10">
    <mergeCell ref="A4:E4"/>
    <mergeCell ref="A5:E5"/>
    <mergeCell ref="A9:E9"/>
    <mergeCell ref="A11:D11"/>
    <mergeCell ref="A12:E12"/>
    <mergeCell ref="A13:E13"/>
    <mergeCell ref="A14:E14"/>
    <mergeCell ref="A25:E25"/>
    <mergeCell ref="A27:E27"/>
    <mergeCell ref="A7:E8"/>
  </mergeCells>
  <pageMargins left="0.75" right="0.75" top="1" bottom="1" header="0.5" footer="0.5"/>
  <pageSetup paperSize="9" scale="98"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view="pageBreakPreview" zoomScaleNormal="100" topLeftCell="A25" workbookViewId="0">
      <selection activeCell="E38" sqref="E38"/>
    </sheetView>
  </sheetViews>
  <sheetFormatPr defaultColWidth="8.89166666666667" defaultRowHeight="13.5"/>
  <cols>
    <col min="1" max="1" width="88.3333333333333" style="38" customWidth="1"/>
    <col min="2" max="16384" width="8.89166666666667" style="38"/>
  </cols>
  <sheetData>
    <row r="1" ht="19.5" spans="1:1">
      <c r="A1" s="39" t="s">
        <v>8</v>
      </c>
    </row>
    <row r="2" ht="40.5" spans="1:1">
      <c r="A2" s="40" t="s">
        <v>9</v>
      </c>
    </row>
    <row r="3" ht="27" spans="1:1">
      <c r="A3" s="40" t="s">
        <v>10</v>
      </c>
    </row>
    <row r="4" ht="54" spans="1:1">
      <c r="A4" s="40" t="s">
        <v>11</v>
      </c>
    </row>
    <row r="5" ht="40.5" spans="1:1">
      <c r="A5" s="40" t="s">
        <v>12</v>
      </c>
    </row>
    <row r="6" ht="27" spans="1:1">
      <c r="A6" s="40" t="s">
        <v>13</v>
      </c>
    </row>
    <row r="7" ht="27" spans="1:1">
      <c r="A7" s="40" t="s">
        <v>14</v>
      </c>
    </row>
    <row r="8" ht="27" spans="1:1">
      <c r="A8" s="40" t="s">
        <v>15</v>
      </c>
    </row>
    <row r="9" ht="19.5" spans="1:1">
      <c r="A9" s="41" t="s">
        <v>16</v>
      </c>
    </row>
    <row r="10" spans="1:1">
      <c r="A10" s="40" t="s">
        <v>17</v>
      </c>
    </row>
    <row r="11" ht="40.5" spans="1:1">
      <c r="A11" s="40" t="s">
        <v>18</v>
      </c>
    </row>
    <row r="12" ht="40.5" spans="1:1">
      <c r="A12" s="40" t="s">
        <v>19</v>
      </c>
    </row>
    <row r="13" ht="27" spans="1:1">
      <c r="A13" s="40" t="s">
        <v>20</v>
      </c>
    </row>
    <row r="14" ht="27" spans="1:1">
      <c r="A14" s="40" t="s">
        <v>21</v>
      </c>
    </row>
    <row r="15" spans="1:1">
      <c r="A15" s="40" t="s">
        <v>22</v>
      </c>
    </row>
    <row r="16" s="38" customFormat="1" spans="1:1">
      <c r="A16" s="42" t="s">
        <v>23</v>
      </c>
    </row>
    <row r="17" ht="19.5" spans="1:1">
      <c r="A17" s="41" t="s">
        <v>24</v>
      </c>
    </row>
    <row r="18" ht="19.5" spans="1:1">
      <c r="A18" s="41" t="s">
        <v>25</v>
      </c>
    </row>
    <row r="19" ht="67.5" spans="1:1">
      <c r="A19" s="40" t="s">
        <v>26</v>
      </c>
    </row>
    <row r="20" spans="1:1">
      <c r="A20" s="40" t="s">
        <v>27</v>
      </c>
    </row>
    <row r="21" ht="81" spans="1:1">
      <c r="A21" s="40" t="s">
        <v>28</v>
      </c>
    </row>
    <row r="22" ht="27" spans="1:1">
      <c r="A22" s="40" t="s">
        <v>29</v>
      </c>
    </row>
    <row r="23" ht="40.5" spans="1:1">
      <c r="A23" s="40" t="s">
        <v>30</v>
      </c>
    </row>
    <row r="24" spans="1:1">
      <c r="A24" s="40" t="s">
        <v>31</v>
      </c>
    </row>
    <row r="25" spans="1:1">
      <c r="A25" s="40" t="s">
        <v>32</v>
      </c>
    </row>
    <row r="26" spans="1:1">
      <c r="A26" s="40" t="s">
        <v>33</v>
      </c>
    </row>
    <row r="27" ht="27" spans="1:1">
      <c r="A27" s="40" t="s">
        <v>34</v>
      </c>
    </row>
    <row r="28" ht="121.5" spans="1:1">
      <c r="A28" s="40" t="s">
        <v>35</v>
      </c>
    </row>
    <row r="29" ht="54" spans="1:1">
      <c r="A29" s="40" t="s">
        <v>36</v>
      </c>
    </row>
    <row r="30" ht="27" spans="1:1">
      <c r="A30" s="40" t="s">
        <v>37</v>
      </c>
    </row>
    <row r="31" spans="1:1">
      <c r="A31" s="40" t="s">
        <v>38</v>
      </c>
    </row>
    <row r="32" ht="27" spans="1:1">
      <c r="A32" s="40" t="s">
        <v>39</v>
      </c>
    </row>
    <row r="33" ht="27" spans="1:1">
      <c r="A33" s="40" t="s">
        <v>40</v>
      </c>
    </row>
    <row r="34" s="38" customFormat="1" spans="1:1">
      <c r="A34" s="43"/>
    </row>
    <row r="35" spans="1:1">
      <c r="A35" s="44"/>
    </row>
    <row r="36" spans="1:1">
      <c r="A36" s="44"/>
    </row>
    <row r="37" spans="1:1">
      <c r="A37" s="44"/>
    </row>
    <row r="38" spans="1:1">
      <c r="A38" s="44"/>
    </row>
    <row r="39" spans="1:1">
      <c r="A39" s="44"/>
    </row>
    <row r="40" ht="14.25" spans="1:1">
      <c r="A40" s="45"/>
    </row>
    <row r="41" ht="14.25" spans="1:1">
      <c r="A41" s="45"/>
    </row>
  </sheetData>
  <sheetProtection password="8B88" sheet="1" objects="1"/>
  <conditionalFormatting sqref="A16">
    <cfRule type="duplicateValues" dxfId="0" priority="2" stopIfTrue="1"/>
  </conditionalFormatting>
  <conditionalFormatting sqref="A34">
    <cfRule type="duplicateValues" dxfId="0" priority="1" stopIfTrue="1"/>
  </conditionalFormatting>
  <conditionalFormatting sqref="A1:A15 A17:A33 A35:A41">
    <cfRule type="duplicateValues" dxfId="0" priority="3" stopIfTrue="1"/>
  </conditionalFormatting>
  <printOptions horizontalCentered="1"/>
  <pageMargins left="0.354166666666667" right="0.275" top="0.590277777777778" bottom="0.786805555555556" header="0.314583333333333" footer="0.196527777777778"/>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workbookViewId="0">
      <selection activeCell="I18" sqref="I18"/>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 min="12" max="12" width="10.375"/>
  </cols>
  <sheetData>
    <row r="1" spans="1:6">
      <c r="A1" s="16" t="s">
        <v>41</v>
      </c>
      <c r="B1" s="16"/>
      <c r="C1" s="17"/>
      <c r="D1" s="17"/>
      <c r="E1" s="18"/>
      <c r="F1" s="19"/>
    </row>
    <row r="2" ht="32.95" customHeight="1" spans="1:6">
      <c r="A2" s="3" t="s">
        <v>42</v>
      </c>
      <c r="B2" s="3"/>
      <c r="C2" s="3"/>
      <c r="D2" s="3"/>
      <c r="E2" s="3"/>
      <c r="F2" s="3"/>
    </row>
    <row r="3" ht="32.95" customHeight="1" spans="1:6">
      <c r="A3" s="20" t="s">
        <v>43</v>
      </c>
      <c r="B3" s="20"/>
      <c r="C3" s="20"/>
      <c r="D3" s="20"/>
      <c r="E3" s="20"/>
      <c r="F3" s="20"/>
    </row>
    <row r="4" ht="25" customHeight="1" spans="1:6">
      <c r="A4" s="21" t="s">
        <v>44</v>
      </c>
      <c r="B4" s="22" t="s">
        <v>45</v>
      </c>
      <c r="C4" s="22" t="s">
        <v>46</v>
      </c>
      <c r="D4" s="22" t="s">
        <v>47</v>
      </c>
      <c r="E4" s="22" t="s">
        <v>48</v>
      </c>
      <c r="F4" s="23" t="s">
        <v>49</v>
      </c>
    </row>
    <row r="5" ht="25" customHeight="1" spans="1:6">
      <c r="A5" s="24">
        <v>101</v>
      </c>
      <c r="B5" s="25" t="s">
        <v>50</v>
      </c>
      <c r="C5" s="26"/>
      <c r="D5" s="31"/>
      <c r="E5" s="30"/>
      <c r="F5" s="35" t="str">
        <f>IF(E5,ROUND(E5*D5,0),"")</f>
        <v/>
      </c>
    </row>
    <row r="6" ht="25" customHeight="1" spans="1:6">
      <c r="A6" s="24" t="s">
        <v>51</v>
      </c>
      <c r="B6" s="25" t="s">
        <v>52</v>
      </c>
      <c r="C6" s="26"/>
      <c r="D6" s="31"/>
      <c r="E6" s="30"/>
      <c r="F6" s="35" t="str">
        <f t="shared" ref="F6:F29" si="0">IF(E6,ROUND(E6*D6,0),"")</f>
        <v/>
      </c>
    </row>
    <row r="7" ht="25" customHeight="1" spans="1:6">
      <c r="A7" s="24" t="s">
        <v>53</v>
      </c>
      <c r="B7" s="25" t="s">
        <v>54</v>
      </c>
      <c r="C7" s="26" t="s">
        <v>55</v>
      </c>
      <c r="D7" s="27">
        <v>1</v>
      </c>
      <c r="E7" s="36" t="str">
        <f>IF(E12="","",(ROUND((SUM(F9:F29,汇总表!D6:D7))*0.3%,0)))</f>
        <v/>
      </c>
      <c r="F7" s="35" t="str">
        <f>IFERROR(IF(E7,ROUND(E7*D7,0),F7=""),"")</f>
        <v/>
      </c>
    </row>
    <row r="8" ht="25" customHeight="1" spans="1:6">
      <c r="A8" s="24" t="s">
        <v>56</v>
      </c>
      <c r="B8" s="25" t="s">
        <v>57</v>
      </c>
      <c r="C8" s="26" t="s">
        <v>55</v>
      </c>
      <c r="D8" s="27">
        <v>1</v>
      </c>
      <c r="E8" s="36" t="str">
        <f>IF(E7="","",1000000*0.4%*3)</f>
        <v/>
      </c>
      <c r="F8" s="35" t="str">
        <f>IFERROR(IF(E8,ROUND(E8*D8,0),""),"")</f>
        <v/>
      </c>
    </row>
    <row r="9" ht="25" customHeight="1" spans="1:6">
      <c r="A9" s="24">
        <v>102</v>
      </c>
      <c r="B9" s="25" t="s">
        <v>58</v>
      </c>
      <c r="C9" s="26"/>
      <c r="D9" s="31"/>
      <c r="E9" s="30"/>
      <c r="F9" s="35" t="str">
        <f t="shared" si="0"/>
        <v/>
      </c>
    </row>
    <row r="10" ht="25" customHeight="1" spans="1:6">
      <c r="A10" s="24" t="s">
        <v>59</v>
      </c>
      <c r="B10" s="25" t="s">
        <v>60</v>
      </c>
      <c r="C10" s="26" t="s">
        <v>55</v>
      </c>
      <c r="D10" s="27">
        <v>1</v>
      </c>
      <c r="E10" s="30"/>
      <c r="F10" s="35" t="str">
        <f t="shared" si="0"/>
        <v/>
      </c>
    </row>
    <row r="11" ht="25" customHeight="1" spans="1:6">
      <c r="A11" s="24" t="s">
        <v>61</v>
      </c>
      <c r="B11" s="25" t="s">
        <v>62</v>
      </c>
      <c r="C11" s="26" t="s">
        <v>55</v>
      </c>
      <c r="D11" s="27">
        <v>1</v>
      </c>
      <c r="E11" s="30"/>
      <c r="F11" s="35" t="str">
        <f t="shared" ref="F11:F17" si="1">IF(E11,ROUND(E11*D11,0),"")</f>
        <v/>
      </c>
    </row>
    <row r="12" ht="25" customHeight="1" spans="1:6">
      <c r="A12" s="24" t="s">
        <v>63</v>
      </c>
      <c r="B12" s="25" t="s">
        <v>64</v>
      </c>
      <c r="C12" s="26" t="s">
        <v>55</v>
      </c>
      <c r="D12" s="27">
        <v>1</v>
      </c>
      <c r="E12" s="30"/>
      <c r="F12" s="35" t="str">
        <f t="shared" si="1"/>
        <v/>
      </c>
    </row>
    <row r="13" ht="25" customHeight="1" spans="1:6">
      <c r="A13" s="24">
        <v>103</v>
      </c>
      <c r="B13" s="25" t="s">
        <v>65</v>
      </c>
      <c r="C13" s="26"/>
      <c r="D13" s="31"/>
      <c r="E13" s="30"/>
      <c r="F13" s="35" t="str">
        <f t="shared" si="1"/>
        <v/>
      </c>
    </row>
    <row r="14" ht="25" customHeight="1" spans="1:6">
      <c r="A14" s="24" t="s">
        <v>66</v>
      </c>
      <c r="B14" s="37" t="s">
        <v>67</v>
      </c>
      <c r="C14" s="26" t="s">
        <v>55</v>
      </c>
      <c r="D14" s="27">
        <v>1</v>
      </c>
      <c r="E14" s="28"/>
      <c r="F14" s="35" t="str">
        <f t="shared" si="1"/>
        <v/>
      </c>
    </row>
    <row r="15" ht="25" customHeight="1" spans="1:6">
      <c r="A15" s="24">
        <v>104</v>
      </c>
      <c r="B15" s="25" t="s">
        <v>68</v>
      </c>
      <c r="C15" s="26"/>
      <c r="D15" s="27"/>
      <c r="E15" s="28"/>
      <c r="F15" s="35" t="str">
        <f t="shared" si="1"/>
        <v/>
      </c>
    </row>
    <row r="16" ht="25" customHeight="1" spans="1:6">
      <c r="A16" s="24" t="s">
        <v>69</v>
      </c>
      <c r="B16" s="37" t="s">
        <v>68</v>
      </c>
      <c r="C16" s="26" t="s">
        <v>55</v>
      </c>
      <c r="D16" s="27">
        <v>1</v>
      </c>
      <c r="E16" s="30"/>
      <c r="F16" s="35" t="str">
        <f t="shared" si="1"/>
        <v/>
      </c>
    </row>
    <row r="17" ht="25" customHeight="1" spans="1:6">
      <c r="A17" s="24"/>
      <c r="B17" s="37"/>
      <c r="C17" s="26"/>
      <c r="D17" s="27"/>
      <c r="E17" s="30"/>
      <c r="F17" s="35" t="str">
        <f t="shared" si="1"/>
        <v/>
      </c>
    </row>
    <row r="18" ht="25" customHeight="1" spans="1:6">
      <c r="A18" s="24"/>
      <c r="B18" s="25"/>
      <c r="C18" s="26"/>
      <c r="D18" s="31"/>
      <c r="E18" s="30"/>
      <c r="F18" s="35" t="str">
        <f t="shared" si="0"/>
        <v/>
      </c>
    </row>
    <row r="19" ht="25" customHeight="1" spans="1:6">
      <c r="A19" s="24"/>
      <c r="B19" s="25"/>
      <c r="C19" s="26"/>
      <c r="D19" s="27"/>
      <c r="E19" s="30"/>
      <c r="F19" s="35" t="str">
        <f t="shared" si="0"/>
        <v/>
      </c>
    </row>
    <row r="20" ht="25" customHeight="1" spans="1:6">
      <c r="A20" s="24"/>
      <c r="B20" s="25"/>
      <c r="C20" s="26"/>
      <c r="D20" s="31"/>
      <c r="E20" s="30"/>
      <c r="F20" s="35" t="str">
        <f t="shared" si="0"/>
        <v/>
      </c>
    </row>
    <row r="21" ht="25" customHeight="1" spans="1:6">
      <c r="A21" s="24"/>
      <c r="B21" s="25"/>
      <c r="C21" s="26"/>
      <c r="D21" s="31"/>
      <c r="E21" s="30"/>
      <c r="F21" s="35" t="str">
        <f t="shared" si="0"/>
        <v/>
      </c>
    </row>
    <row r="22" ht="25" customHeight="1" spans="1:6">
      <c r="A22" s="24"/>
      <c r="B22" s="25"/>
      <c r="C22" s="26"/>
      <c r="D22" s="31"/>
      <c r="E22" s="30"/>
      <c r="F22" s="35" t="str">
        <f t="shared" si="0"/>
        <v/>
      </c>
    </row>
    <row r="23" ht="25" customHeight="1" spans="1:6">
      <c r="A23" s="24"/>
      <c r="B23" s="25"/>
      <c r="C23" s="26"/>
      <c r="D23" s="31"/>
      <c r="E23" s="30"/>
      <c r="F23" s="35" t="str">
        <f t="shared" si="0"/>
        <v/>
      </c>
    </row>
    <row r="24" ht="25" customHeight="1" spans="1:6">
      <c r="A24" s="24"/>
      <c r="B24" s="25"/>
      <c r="C24" s="26"/>
      <c r="D24" s="31"/>
      <c r="E24" s="30"/>
      <c r="F24" s="35" t="str">
        <f t="shared" si="0"/>
        <v/>
      </c>
    </row>
    <row r="25" ht="25" customHeight="1" spans="1:6">
      <c r="A25" s="24"/>
      <c r="B25" s="25"/>
      <c r="C25" s="26"/>
      <c r="D25" s="31"/>
      <c r="E25" s="30"/>
      <c r="F25" s="35" t="str">
        <f t="shared" si="0"/>
        <v/>
      </c>
    </row>
    <row r="26" ht="25" customHeight="1" spans="1:6">
      <c r="A26" s="24"/>
      <c r="B26" s="25"/>
      <c r="C26" s="26"/>
      <c r="D26" s="31"/>
      <c r="E26" s="30"/>
      <c r="F26" s="35" t="str">
        <f t="shared" si="0"/>
        <v/>
      </c>
    </row>
    <row r="27" ht="25" customHeight="1" spans="1:6">
      <c r="A27" s="24"/>
      <c r="B27" s="25"/>
      <c r="C27" s="26"/>
      <c r="D27" s="31"/>
      <c r="E27" s="30"/>
      <c r="F27" s="35" t="str">
        <f t="shared" si="0"/>
        <v/>
      </c>
    </row>
    <row r="28" ht="25" customHeight="1" spans="1:6">
      <c r="A28" s="24"/>
      <c r="B28" s="25"/>
      <c r="C28" s="26"/>
      <c r="D28" s="31"/>
      <c r="E28" s="30"/>
      <c r="F28" s="35" t="str">
        <f t="shared" si="0"/>
        <v/>
      </c>
    </row>
    <row r="29" ht="25" customHeight="1" spans="1:6">
      <c r="A29" s="24"/>
      <c r="B29" s="25"/>
      <c r="C29" s="26"/>
      <c r="D29" s="31"/>
      <c r="E29" s="30"/>
      <c r="F29" s="35" t="str">
        <f t="shared" si="0"/>
        <v/>
      </c>
    </row>
    <row r="30" ht="32.95" customHeight="1" spans="1:6">
      <c r="A30" s="32"/>
      <c r="B30" s="33" t="s">
        <v>70</v>
      </c>
      <c r="C30" s="34" t="str">
        <f>IF(E12,SUM(F5:F29),"")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workbookViewId="0">
      <selection activeCell="M17" sqref="M17"/>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s>
  <sheetData>
    <row r="1" spans="1:6">
      <c r="A1" s="16" t="s">
        <v>41</v>
      </c>
      <c r="B1" s="16"/>
      <c r="C1" s="17"/>
      <c r="D1" s="17"/>
      <c r="E1" s="18"/>
      <c r="F1" s="19"/>
    </row>
    <row r="2" ht="32.95" customHeight="1" spans="1:6">
      <c r="A2" s="3" t="s">
        <v>42</v>
      </c>
      <c r="B2" s="3"/>
      <c r="C2" s="3"/>
      <c r="D2" s="3"/>
      <c r="E2" s="3"/>
      <c r="F2" s="3"/>
    </row>
    <row r="3" ht="32.95" customHeight="1" spans="1:6">
      <c r="A3" s="20" t="s">
        <v>71</v>
      </c>
      <c r="B3" s="20"/>
      <c r="C3" s="20"/>
      <c r="D3" s="20"/>
      <c r="E3" s="20"/>
      <c r="F3" s="20"/>
    </row>
    <row r="4" ht="25" customHeight="1" spans="1:6">
      <c r="A4" s="21" t="s">
        <v>44</v>
      </c>
      <c r="B4" s="22" t="s">
        <v>45</v>
      </c>
      <c r="C4" s="22" t="s">
        <v>46</v>
      </c>
      <c r="D4" s="22" t="s">
        <v>47</v>
      </c>
      <c r="E4" s="22" t="s">
        <v>48</v>
      </c>
      <c r="F4" s="23" t="s">
        <v>49</v>
      </c>
    </row>
    <row r="5" ht="25" customHeight="1" spans="1:6">
      <c r="A5" s="24">
        <v>202</v>
      </c>
      <c r="B5" s="25" t="s">
        <v>72</v>
      </c>
      <c r="C5" s="26"/>
      <c r="D5" s="27"/>
      <c r="E5" s="28"/>
      <c r="F5" s="29" t="str">
        <f t="shared" ref="F5:F29" si="0">IF(E5,ROUND(E5*D5,0),"")</f>
        <v/>
      </c>
    </row>
    <row r="6" ht="25" customHeight="1" spans="1:6">
      <c r="A6" s="24" t="s">
        <v>73</v>
      </c>
      <c r="B6" s="25" t="s">
        <v>74</v>
      </c>
      <c r="C6" s="26"/>
      <c r="D6" s="27"/>
      <c r="E6" s="28"/>
      <c r="F6" s="29" t="str">
        <f t="shared" si="0"/>
        <v/>
      </c>
    </row>
    <row r="7" ht="25" customHeight="1" spans="1:6">
      <c r="A7" s="24" t="s">
        <v>56</v>
      </c>
      <c r="B7" s="25" t="s">
        <v>75</v>
      </c>
      <c r="C7" s="26" t="s">
        <v>76</v>
      </c>
      <c r="D7" s="27">
        <v>515.35</v>
      </c>
      <c r="E7" s="28"/>
      <c r="F7" s="29" t="str">
        <f t="shared" si="0"/>
        <v/>
      </c>
    </row>
    <row r="8" ht="25" customHeight="1" spans="1:6">
      <c r="A8" s="24" t="s">
        <v>77</v>
      </c>
      <c r="B8" s="25" t="s">
        <v>78</v>
      </c>
      <c r="C8" s="26"/>
      <c r="D8" s="27"/>
      <c r="E8" s="28"/>
      <c r="F8" s="29" t="str">
        <f t="shared" si="0"/>
        <v/>
      </c>
    </row>
    <row r="9" ht="25" customHeight="1" spans="1:6">
      <c r="A9" s="24" t="s">
        <v>56</v>
      </c>
      <c r="B9" s="25" t="s">
        <v>79</v>
      </c>
      <c r="C9" s="26" t="s">
        <v>76</v>
      </c>
      <c r="D9" s="27">
        <v>1</v>
      </c>
      <c r="E9" s="28"/>
      <c r="F9" s="29" t="str">
        <f t="shared" si="0"/>
        <v/>
      </c>
    </row>
    <row r="10" ht="25" customHeight="1" spans="1:6">
      <c r="A10" s="24" t="s">
        <v>80</v>
      </c>
      <c r="B10" s="25" t="s">
        <v>81</v>
      </c>
      <c r="C10" s="26" t="s">
        <v>76</v>
      </c>
      <c r="D10" s="27">
        <v>6</v>
      </c>
      <c r="E10" s="28"/>
      <c r="F10" s="29" t="str">
        <f t="shared" si="0"/>
        <v/>
      </c>
    </row>
    <row r="11" ht="25" customHeight="1" spans="1:6">
      <c r="A11" s="24">
        <v>203</v>
      </c>
      <c r="B11" s="25" t="s">
        <v>82</v>
      </c>
      <c r="C11" s="26"/>
      <c r="D11" s="27"/>
      <c r="E11" s="28"/>
      <c r="F11" s="29" t="str">
        <f t="shared" si="0"/>
        <v/>
      </c>
    </row>
    <row r="12" ht="25" customHeight="1" spans="1:6">
      <c r="A12" s="24" t="s">
        <v>83</v>
      </c>
      <c r="B12" s="25" t="s">
        <v>84</v>
      </c>
      <c r="C12" s="26"/>
      <c r="D12" s="27"/>
      <c r="E12" s="30"/>
      <c r="F12" s="29" t="str">
        <f t="shared" si="0"/>
        <v/>
      </c>
    </row>
    <row r="13" ht="25" customHeight="1" spans="1:6">
      <c r="A13" s="24" t="s">
        <v>53</v>
      </c>
      <c r="B13" s="25" t="s">
        <v>85</v>
      </c>
      <c r="C13" s="26" t="s">
        <v>76</v>
      </c>
      <c r="D13" s="27">
        <v>59</v>
      </c>
      <c r="E13" s="28"/>
      <c r="F13" s="29" t="str">
        <f t="shared" si="0"/>
        <v/>
      </c>
    </row>
    <row r="14" ht="25" customHeight="1" spans="1:6">
      <c r="A14" s="24"/>
      <c r="B14" s="25"/>
      <c r="C14" s="26"/>
      <c r="D14" s="27"/>
      <c r="E14" s="28"/>
      <c r="F14" s="29" t="str">
        <f t="shared" si="0"/>
        <v/>
      </c>
    </row>
    <row r="15" ht="25" customHeight="1" spans="1:6">
      <c r="A15" s="24"/>
      <c r="B15" s="25"/>
      <c r="C15" s="26"/>
      <c r="D15" s="31"/>
      <c r="E15" s="28"/>
      <c r="F15" s="29" t="str">
        <f t="shared" si="0"/>
        <v/>
      </c>
    </row>
    <row r="16" ht="25" customHeight="1" spans="1:6">
      <c r="A16" s="24"/>
      <c r="B16" s="25"/>
      <c r="C16" s="26"/>
      <c r="D16" s="27"/>
      <c r="E16" s="28"/>
      <c r="F16" s="29" t="str">
        <f t="shared" si="0"/>
        <v/>
      </c>
    </row>
    <row r="17" ht="25" customHeight="1" spans="1:6">
      <c r="A17" s="24"/>
      <c r="B17" s="25"/>
      <c r="C17" s="26"/>
      <c r="D17" s="27"/>
      <c r="E17" s="28"/>
      <c r="F17" s="29" t="str">
        <f t="shared" si="0"/>
        <v/>
      </c>
    </row>
    <row r="18" ht="25" customHeight="1" spans="1:6">
      <c r="A18" s="24"/>
      <c r="B18" s="25"/>
      <c r="C18" s="26"/>
      <c r="D18" s="31"/>
      <c r="E18" s="28"/>
      <c r="F18" s="29" t="str">
        <f t="shared" si="0"/>
        <v/>
      </c>
    </row>
    <row r="19" ht="25" customHeight="1" spans="1:6">
      <c r="A19" s="24"/>
      <c r="B19" s="25"/>
      <c r="C19" s="26"/>
      <c r="D19" s="27"/>
      <c r="E19" s="30"/>
      <c r="F19" s="29" t="str">
        <f t="shared" si="0"/>
        <v/>
      </c>
    </row>
    <row r="20" ht="25" customHeight="1" spans="1:6">
      <c r="A20" s="24"/>
      <c r="B20" s="25"/>
      <c r="C20" s="26"/>
      <c r="D20" s="31"/>
      <c r="E20" s="30"/>
      <c r="F20" s="29" t="str">
        <f t="shared" si="0"/>
        <v/>
      </c>
    </row>
    <row r="21" ht="25" customHeight="1" spans="1:6">
      <c r="A21" s="24"/>
      <c r="B21" s="25"/>
      <c r="C21" s="26"/>
      <c r="D21" s="31"/>
      <c r="E21" s="30"/>
      <c r="F21" s="29" t="str">
        <f t="shared" si="0"/>
        <v/>
      </c>
    </row>
    <row r="22" ht="25" customHeight="1" spans="1:6">
      <c r="A22" s="24"/>
      <c r="B22" s="25"/>
      <c r="C22" s="26"/>
      <c r="D22" s="27"/>
      <c r="E22" s="30"/>
      <c r="F22" s="29" t="str">
        <f t="shared" si="0"/>
        <v/>
      </c>
    </row>
    <row r="23" ht="25" customHeight="1" spans="1:6">
      <c r="A23" s="24"/>
      <c r="B23" s="25"/>
      <c r="C23" s="26"/>
      <c r="D23" s="31"/>
      <c r="E23" s="30"/>
      <c r="F23" s="29" t="str">
        <f t="shared" si="0"/>
        <v/>
      </c>
    </row>
    <row r="24" ht="25" customHeight="1" spans="1:6">
      <c r="A24" s="24"/>
      <c r="B24" s="25"/>
      <c r="C24" s="26"/>
      <c r="D24" s="31"/>
      <c r="E24" s="30"/>
      <c r="F24" s="29" t="str">
        <f t="shared" si="0"/>
        <v/>
      </c>
    </row>
    <row r="25" ht="25" customHeight="1" spans="1:6">
      <c r="A25" s="24"/>
      <c r="B25" s="25"/>
      <c r="C25" s="26"/>
      <c r="D25" s="27"/>
      <c r="E25" s="30"/>
      <c r="F25" s="29" t="str">
        <f t="shared" si="0"/>
        <v/>
      </c>
    </row>
    <row r="26" ht="25" customHeight="1" spans="1:6">
      <c r="A26" s="24"/>
      <c r="B26" s="25"/>
      <c r="C26" s="26"/>
      <c r="D26" s="31"/>
      <c r="E26" s="30"/>
      <c r="F26" s="29" t="str">
        <f t="shared" si="0"/>
        <v/>
      </c>
    </row>
    <row r="27" ht="25" customHeight="1" spans="1:6">
      <c r="A27" s="24"/>
      <c r="B27" s="25"/>
      <c r="C27" s="26"/>
      <c r="D27" s="27"/>
      <c r="E27" s="30"/>
      <c r="F27" s="29" t="str">
        <f t="shared" si="0"/>
        <v/>
      </c>
    </row>
    <row r="28" ht="25" customHeight="1" spans="1:6">
      <c r="A28" s="24"/>
      <c r="B28" s="25"/>
      <c r="C28" s="26"/>
      <c r="D28" s="27"/>
      <c r="E28" s="30"/>
      <c r="F28" s="29" t="str">
        <f t="shared" si="0"/>
        <v/>
      </c>
    </row>
    <row r="29" ht="25" customHeight="1" spans="1:6">
      <c r="A29" s="24"/>
      <c r="B29" s="25"/>
      <c r="C29" s="26"/>
      <c r="D29" s="27"/>
      <c r="E29" s="30"/>
      <c r="F29" s="29" t="str">
        <f t="shared" si="0"/>
        <v/>
      </c>
    </row>
    <row r="30" customFormat="1" ht="32.95" customHeight="1" spans="1:6">
      <c r="A30" s="32"/>
      <c r="B30" s="33" t="s">
        <v>86</v>
      </c>
      <c r="C30" s="34" t="str">
        <f>IF(E7,SUM(F5:F29),"")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workbookViewId="0">
      <selection activeCell="E7" sqref="E7:E19"/>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s>
  <sheetData>
    <row r="1" spans="1:6">
      <c r="A1" s="16" t="s">
        <v>41</v>
      </c>
      <c r="B1" s="16"/>
      <c r="C1" s="17"/>
      <c r="D1" s="17"/>
      <c r="E1" s="18"/>
      <c r="F1" s="19"/>
    </row>
    <row r="2" ht="32.95" customHeight="1" spans="1:6">
      <c r="A2" s="3" t="s">
        <v>42</v>
      </c>
      <c r="B2" s="3"/>
      <c r="C2" s="3"/>
      <c r="D2" s="3"/>
      <c r="E2" s="3"/>
      <c r="F2" s="3"/>
    </row>
    <row r="3" ht="32.95" customHeight="1" spans="1:6">
      <c r="A3" s="20" t="s">
        <v>87</v>
      </c>
      <c r="B3" s="20"/>
      <c r="C3" s="20"/>
      <c r="D3" s="20"/>
      <c r="E3" s="20"/>
      <c r="F3" s="20"/>
    </row>
    <row r="4" ht="25" customHeight="1" spans="1:6">
      <c r="A4" s="21" t="s">
        <v>44</v>
      </c>
      <c r="B4" s="22" t="s">
        <v>45</v>
      </c>
      <c r="C4" s="22" t="s">
        <v>46</v>
      </c>
      <c r="D4" s="22" t="s">
        <v>47</v>
      </c>
      <c r="E4" s="22" t="s">
        <v>48</v>
      </c>
      <c r="F4" s="23" t="s">
        <v>49</v>
      </c>
    </row>
    <row r="5" ht="25" customHeight="1" spans="1:6">
      <c r="A5" s="24">
        <v>304</v>
      </c>
      <c r="B5" s="25" t="s">
        <v>88</v>
      </c>
      <c r="C5" s="26"/>
      <c r="D5" s="27"/>
      <c r="E5" s="28"/>
      <c r="F5" s="29" t="str">
        <f t="shared" ref="F5:F29" si="0">IF(E5,ROUND(E5*D5,0),"")</f>
        <v/>
      </c>
    </row>
    <row r="6" ht="25" customHeight="1" spans="1:6">
      <c r="A6" s="24" t="s">
        <v>89</v>
      </c>
      <c r="B6" s="25" t="s">
        <v>90</v>
      </c>
      <c r="C6" s="26"/>
      <c r="D6" s="27"/>
      <c r="E6" s="28"/>
      <c r="F6" s="29" t="str">
        <f t="shared" si="0"/>
        <v/>
      </c>
    </row>
    <row r="7" ht="25" customHeight="1" spans="1:6">
      <c r="A7" s="24" t="s">
        <v>53</v>
      </c>
      <c r="B7" s="25" t="s">
        <v>91</v>
      </c>
      <c r="C7" s="26" t="s">
        <v>92</v>
      </c>
      <c r="D7" s="27">
        <v>1896</v>
      </c>
      <c r="E7" s="28"/>
      <c r="F7" s="29" t="str">
        <f t="shared" si="0"/>
        <v/>
      </c>
    </row>
    <row r="8" ht="25" customHeight="1" spans="1:6">
      <c r="A8" s="24" t="s">
        <v>93</v>
      </c>
      <c r="B8" s="25" t="s">
        <v>94</v>
      </c>
      <c r="C8" s="26"/>
      <c r="D8" s="27"/>
      <c r="E8" s="28"/>
      <c r="F8" s="29" t="str">
        <f t="shared" si="0"/>
        <v/>
      </c>
    </row>
    <row r="9" ht="25" customHeight="1" spans="1:6">
      <c r="A9" s="24" t="s">
        <v>53</v>
      </c>
      <c r="B9" s="25" t="s">
        <v>91</v>
      </c>
      <c r="C9" s="26" t="s">
        <v>92</v>
      </c>
      <c r="D9" s="27">
        <v>27</v>
      </c>
      <c r="E9" s="28"/>
      <c r="F9" s="29" t="str">
        <f t="shared" si="0"/>
        <v/>
      </c>
    </row>
    <row r="10" ht="25" customHeight="1" spans="1:6">
      <c r="A10" s="24">
        <v>309</v>
      </c>
      <c r="B10" s="25" t="s">
        <v>95</v>
      </c>
      <c r="C10" s="26"/>
      <c r="D10" s="27"/>
      <c r="E10" s="28"/>
      <c r="F10" s="29" t="str">
        <f t="shared" si="0"/>
        <v/>
      </c>
    </row>
    <row r="11" ht="25" customHeight="1" spans="1:6">
      <c r="A11" s="24" t="s">
        <v>96</v>
      </c>
      <c r="B11" s="25" t="s">
        <v>97</v>
      </c>
      <c r="C11" s="26"/>
      <c r="D11" s="27"/>
      <c r="E11" s="28"/>
      <c r="F11" s="29" t="str">
        <f t="shared" si="0"/>
        <v/>
      </c>
    </row>
    <row r="12" ht="25" customHeight="1" spans="1:6">
      <c r="A12" s="24" t="s">
        <v>53</v>
      </c>
      <c r="B12" s="25" t="s">
        <v>98</v>
      </c>
      <c r="C12" s="26" t="s">
        <v>92</v>
      </c>
      <c r="D12" s="27">
        <v>2339</v>
      </c>
      <c r="E12" s="30"/>
      <c r="F12" s="29" t="str">
        <f t="shared" si="0"/>
        <v/>
      </c>
    </row>
    <row r="13" ht="25" customHeight="1" spans="1:6">
      <c r="A13" s="24">
        <v>310</v>
      </c>
      <c r="B13" s="25" t="s">
        <v>99</v>
      </c>
      <c r="C13" s="26"/>
      <c r="D13" s="27"/>
      <c r="E13" s="28"/>
      <c r="F13" s="29" t="str">
        <f t="shared" si="0"/>
        <v/>
      </c>
    </row>
    <row r="14" ht="25" customHeight="1" spans="1:6">
      <c r="A14" s="24" t="s">
        <v>100</v>
      </c>
      <c r="B14" s="25" t="s">
        <v>101</v>
      </c>
      <c r="C14" s="26"/>
      <c r="D14" s="27"/>
      <c r="E14" s="28"/>
      <c r="F14" s="29" t="str">
        <f t="shared" si="0"/>
        <v/>
      </c>
    </row>
    <row r="15" ht="25" customHeight="1" spans="1:6">
      <c r="A15" s="24" t="s">
        <v>53</v>
      </c>
      <c r="B15" s="25" t="s">
        <v>102</v>
      </c>
      <c r="C15" s="26" t="s">
        <v>92</v>
      </c>
      <c r="D15" s="31">
        <v>2339</v>
      </c>
      <c r="E15" s="28"/>
      <c r="F15" s="29" t="str">
        <f t="shared" si="0"/>
        <v/>
      </c>
    </row>
    <row r="16" ht="25" customHeight="1" spans="1:6">
      <c r="A16" s="24">
        <v>313</v>
      </c>
      <c r="B16" s="25" t="s">
        <v>103</v>
      </c>
      <c r="C16" s="26"/>
      <c r="D16" s="27"/>
      <c r="E16" s="28"/>
      <c r="F16" s="29" t="str">
        <f t="shared" si="0"/>
        <v/>
      </c>
    </row>
    <row r="17" ht="25" customHeight="1" spans="1:6">
      <c r="A17" s="24" t="s">
        <v>104</v>
      </c>
      <c r="B17" s="25" t="s">
        <v>105</v>
      </c>
      <c r="C17" s="26" t="s">
        <v>76</v>
      </c>
      <c r="D17" s="27">
        <v>5.6</v>
      </c>
      <c r="E17" s="28"/>
      <c r="F17" s="29" t="str">
        <f t="shared" si="0"/>
        <v/>
      </c>
    </row>
    <row r="18" ht="25" customHeight="1" spans="1:6">
      <c r="A18" s="24" t="s">
        <v>106</v>
      </c>
      <c r="B18" s="25" t="s">
        <v>107</v>
      </c>
      <c r="C18" s="26" t="s">
        <v>76</v>
      </c>
      <c r="D18" s="31">
        <v>59.5</v>
      </c>
      <c r="E18" s="28"/>
      <c r="F18" s="29" t="str">
        <f t="shared" si="0"/>
        <v/>
      </c>
    </row>
    <row r="19" ht="25" customHeight="1" spans="1:6">
      <c r="A19" s="24" t="s">
        <v>108</v>
      </c>
      <c r="B19" s="25" t="s">
        <v>109</v>
      </c>
      <c r="C19" s="26" t="s">
        <v>110</v>
      </c>
      <c r="D19" s="27">
        <v>3586</v>
      </c>
      <c r="E19" s="30"/>
      <c r="F19" s="29" t="str">
        <f t="shared" si="0"/>
        <v/>
      </c>
    </row>
    <row r="20" ht="25" customHeight="1" spans="1:6">
      <c r="A20" s="24"/>
      <c r="B20" s="25"/>
      <c r="C20" s="26"/>
      <c r="D20" s="31"/>
      <c r="E20" s="30"/>
      <c r="F20" s="29" t="str">
        <f t="shared" si="0"/>
        <v/>
      </c>
    </row>
    <row r="21" ht="25" customHeight="1" spans="1:6">
      <c r="A21" s="24"/>
      <c r="B21" s="25"/>
      <c r="C21" s="26"/>
      <c r="D21" s="31"/>
      <c r="E21" s="30"/>
      <c r="F21" s="29" t="str">
        <f t="shared" si="0"/>
        <v/>
      </c>
    </row>
    <row r="22" ht="25" customHeight="1" spans="1:6">
      <c r="A22" s="24"/>
      <c r="B22" s="25"/>
      <c r="C22" s="26"/>
      <c r="D22" s="27"/>
      <c r="E22" s="30"/>
      <c r="F22" s="29" t="str">
        <f t="shared" si="0"/>
        <v/>
      </c>
    </row>
    <row r="23" ht="25" customHeight="1" spans="1:6">
      <c r="A23" s="24"/>
      <c r="B23" s="25"/>
      <c r="C23" s="26"/>
      <c r="D23" s="31"/>
      <c r="E23" s="30"/>
      <c r="F23" s="29" t="str">
        <f t="shared" si="0"/>
        <v/>
      </c>
    </row>
    <row r="24" ht="25" customHeight="1" spans="1:6">
      <c r="A24" s="24"/>
      <c r="B24" s="25"/>
      <c r="C24" s="26"/>
      <c r="D24" s="31"/>
      <c r="E24" s="30"/>
      <c r="F24" s="29" t="str">
        <f t="shared" si="0"/>
        <v/>
      </c>
    </row>
    <row r="25" ht="25" customHeight="1" spans="1:6">
      <c r="A25" s="24"/>
      <c r="B25" s="25"/>
      <c r="C25" s="26"/>
      <c r="D25" s="27"/>
      <c r="E25" s="30"/>
      <c r="F25" s="29" t="str">
        <f t="shared" si="0"/>
        <v/>
      </c>
    </row>
    <row r="26" ht="25" customHeight="1" spans="1:6">
      <c r="A26" s="24"/>
      <c r="B26" s="25"/>
      <c r="C26" s="26"/>
      <c r="D26" s="31"/>
      <c r="E26" s="30"/>
      <c r="F26" s="29" t="str">
        <f t="shared" si="0"/>
        <v/>
      </c>
    </row>
    <row r="27" ht="25" customHeight="1" spans="1:6">
      <c r="A27" s="24"/>
      <c r="B27" s="25"/>
      <c r="C27" s="26"/>
      <c r="D27" s="27"/>
      <c r="E27" s="30"/>
      <c r="F27" s="29" t="str">
        <f t="shared" si="0"/>
        <v/>
      </c>
    </row>
    <row r="28" ht="25" customHeight="1" spans="1:6">
      <c r="A28" s="24"/>
      <c r="B28" s="25"/>
      <c r="C28" s="26"/>
      <c r="D28" s="27"/>
      <c r="E28" s="30"/>
      <c r="F28" s="29" t="str">
        <f t="shared" si="0"/>
        <v/>
      </c>
    </row>
    <row r="29" ht="25" customHeight="1" spans="1:6">
      <c r="A29" s="24"/>
      <c r="B29" s="25"/>
      <c r="C29" s="26"/>
      <c r="D29" s="27"/>
      <c r="E29" s="30"/>
      <c r="F29" s="29" t="str">
        <f t="shared" si="0"/>
        <v/>
      </c>
    </row>
    <row r="30" customFormat="1" ht="32.95" customHeight="1" spans="1:6">
      <c r="A30" s="32"/>
      <c r="B30" s="33" t="s">
        <v>111</v>
      </c>
      <c r="C30" s="34" t="str">
        <f>IF(E7,SUM(F5:F29),"")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2"/>
  <sheetViews>
    <sheetView view="pageBreakPreview" zoomScaleNormal="100" topLeftCell="A4" workbookViewId="0">
      <selection activeCell="E7" sqref="E7"/>
    </sheetView>
  </sheetViews>
  <sheetFormatPr defaultColWidth="9" defaultRowHeight="14.25" outlineLevelCol="5"/>
  <cols>
    <col min="1" max="1" width="8.125" customWidth="1"/>
    <col min="2" max="2" width="35.1166666666667" customWidth="1"/>
    <col min="3" max="3" width="8.125" customWidth="1"/>
    <col min="4" max="5" width="9.75" customWidth="1"/>
    <col min="6" max="6" width="10.625" customWidth="1"/>
    <col min="7" max="7" width="20" customWidth="1"/>
  </cols>
  <sheetData>
    <row r="1" spans="1:6">
      <c r="A1" s="16" t="s">
        <v>41</v>
      </c>
      <c r="B1" s="16"/>
      <c r="C1" s="17"/>
      <c r="D1" s="17"/>
      <c r="E1" s="18"/>
      <c r="F1" s="19"/>
    </row>
    <row r="2" ht="32.95" customHeight="1" spans="1:6">
      <c r="A2" s="3" t="s">
        <v>42</v>
      </c>
      <c r="B2" s="3"/>
      <c r="C2" s="3"/>
      <c r="D2" s="3"/>
      <c r="E2" s="3"/>
      <c r="F2" s="3"/>
    </row>
    <row r="3" ht="32.95" customHeight="1" spans="1:6">
      <c r="A3" s="20" t="s">
        <v>112</v>
      </c>
      <c r="B3" s="20"/>
      <c r="C3" s="20"/>
      <c r="D3" s="20"/>
      <c r="E3" s="20"/>
      <c r="F3" s="20"/>
    </row>
    <row r="4" ht="25" customHeight="1" spans="1:6">
      <c r="A4" s="21" t="s">
        <v>44</v>
      </c>
      <c r="B4" s="22" t="s">
        <v>45</v>
      </c>
      <c r="C4" s="22" t="s">
        <v>46</v>
      </c>
      <c r="D4" s="22" t="s">
        <v>47</v>
      </c>
      <c r="E4" s="22" t="s">
        <v>48</v>
      </c>
      <c r="F4" s="23" t="s">
        <v>49</v>
      </c>
    </row>
    <row r="5" ht="25" customHeight="1" spans="1:6">
      <c r="A5" s="24">
        <v>602</v>
      </c>
      <c r="B5" s="25" t="s">
        <v>113</v>
      </c>
      <c r="C5" s="26"/>
      <c r="D5" s="27"/>
      <c r="E5" s="28"/>
      <c r="F5" s="29" t="str">
        <f t="shared" ref="F5:F29" si="0">IF(E5,ROUND(E5*D5,0),"")</f>
        <v/>
      </c>
    </row>
    <row r="6" ht="25" customHeight="1" spans="1:6">
      <c r="A6" s="24" t="s">
        <v>114</v>
      </c>
      <c r="B6" s="25" t="s">
        <v>115</v>
      </c>
      <c r="C6" s="26"/>
      <c r="D6" s="27"/>
      <c r="E6" s="28"/>
      <c r="F6" s="29" t="str">
        <f t="shared" si="0"/>
        <v/>
      </c>
    </row>
    <row r="7" ht="25" customHeight="1" spans="1:6">
      <c r="A7" s="24" t="s">
        <v>56</v>
      </c>
      <c r="B7" s="25" t="s">
        <v>116</v>
      </c>
      <c r="C7" s="26" t="s">
        <v>110</v>
      </c>
      <c r="D7" s="27">
        <v>1005</v>
      </c>
      <c r="E7" s="28"/>
      <c r="F7" s="29" t="str">
        <f t="shared" si="0"/>
        <v/>
      </c>
    </row>
    <row r="8" ht="25" customHeight="1" spans="1:6">
      <c r="A8" s="24"/>
      <c r="B8" s="25"/>
      <c r="C8" s="26"/>
      <c r="D8" s="27"/>
      <c r="E8" s="28"/>
      <c r="F8" s="29" t="str">
        <f t="shared" si="0"/>
        <v/>
      </c>
    </row>
    <row r="9" ht="25" customHeight="1" spans="1:6">
      <c r="A9" s="24"/>
      <c r="B9" s="25"/>
      <c r="C9" s="26"/>
      <c r="D9" s="27"/>
      <c r="E9" s="28"/>
      <c r="F9" s="29" t="str">
        <f t="shared" si="0"/>
        <v/>
      </c>
    </row>
    <row r="10" ht="25" customHeight="1" spans="1:6">
      <c r="A10" s="24"/>
      <c r="B10" s="25"/>
      <c r="C10" s="26"/>
      <c r="D10" s="27"/>
      <c r="E10" s="28"/>
      <c r="F10" s="29" t="str">
        <f t="shared" si="0"/>
        <v/>
      </c>
    </row>
    <row r="11" ht="25" customHeight="1" spans="1:6">
      <c r="A11" s="24"/>
      <c r="B11" s="25"/>
      <c r="C11" s="26"/>
      <c r="D11" s="27"/>
      <c r="E11" s="28"/>
      <c r="F11" s="29" t="str">
        <f t="shared" si="0"/>
        <v/>
      </c>
    </row>
    <row r="12" ht="25" customHeight="1" spans="1:6">
      <c r="A12" s="24"/>
      <c r="B12" s="25"/>
      <c r="C12" s="26"/>
      <c r="D12" s="27"/>
      <c r="E12" s="30"/>
      <c r="F12" s="29" t="str">
        <f t="shared" si="0"/>
        <v/>
      </c>
    </row>
    <row r="13" ht="25" customHeight="1" spans="1:6">
      <c r="A13" s="24"/>
      <c r="B13" s="25"/>
      <c r="C13" s="26"/>
      <c r="D13" s="27"/>
      <c r="E13" s="28"/>
      <c r="F13" s="29" t="str">
        <f t="shared" si="0"/>
        <v/>
      </c>
    </row>
    <row r="14" ht="25" customHeight="1" spans="1:6">
      <c r="A14" s="24"/>
      <c r="B14" s="25"/>
      <c r="C14" s="26"/>
      <c r="D14" s="27"/>
      <c r="E14" s="28"/>
      <c r="F14" s="29" t="str">
        <f t="shared" si="0"/>
        <v/>
      </c>
    </row>
    <row r="15" ht="25" customHeight="1" spans="1:6">
      <c r="A15" s="24"/>
      <c r="B15" s="25"/>
      <c r="C15" s="26"/>
      <c r="D15" s="31"/>
      <c r="E15" s="28"/>
      <c r="F15" s="29" t="str">
        <f t="shared" si="0"/>
        <v/>
      </c>
    </row>
    <row r="16" ht="25" customHeight="1" spans="1:6">
      <c r="A16" s="24"/>
      <c r="B16" s="25"/>
      <c r="C16" s="26"/>
      <c r="D16" s="27"/>
      <c r="E16" s="28"/>
      <c r="F16" s="29" t="str">
        <f t="shared" si="0"/>
        <v/>
      </c>
    </row>
    <row r="17" ht="25" customHeight="1" spans="1:6">
      <c r="A17" s="24"/>
      <c r="B17" s="25"/>
      <c r="C17" s="26"/>
      <c r="D17" s="27"/>
      <c r="E17" s="28"/>
      <c r="F17" s="29" t="str">
        <f t="shared" si="0"/>
        <v/>
      </c>
    </row>
    <row r="18" ht="25" customHeight="1" spans="1:6">
      <c r="A18" s="24"/>
      <c r="B18" s="25"/>
      <c r="C18" s="26"/>
      <c r="D18" s="31"/>
      <c r="E18" s="28"/>
      <c r="F18" s="29" t="str">
        <f t="shared" si="0"/>
        <v/>
      </c>
    </row>
    <row r="19" ht="25" customHeight="1" spans="1:6">
      <c r="A19" s="24"/>
      <c r="B19" s="25"/>
      <c r="C19" s="26"/>
      <c r="D19" s="27"/>
      <c r="E19" s="30"/>
      <c r="F19" s="29" t="str">
        <f t="shared" si="0"/>
        <v/>
      </c>
    </row>
    <row r="20" ht="25" customHeight="1" spans="1:6">
      <c r="A20" s="24"/>
      <c r="B20" s="25"/>
      <c r="C20" s="26"/>
      <c r="D20" s="31"/>
      <c r="E20" s="30"/>
      <c r="F20" s="29" t="str">
        <f t="shared" si="0"/>
        <v/>
      </c>
    </row>
    <row r="21" ht="25" customHeight="1" spans="1:6">
      <c r="A21" s="24"/>
      <c r="B21" s="25"/>
      <c r="C21" s="26"/>
      <c r="D21" s="31"/>
      <c r="E21" s="30"/>
      <c r="F21" s="29" t="str">
        <f t="shared" si="0"/>
        <v/>
      </c>
    </row>
    <row r="22" ht="25" customHeight="1" spans="1:6">
      <c r="A22" s="24"/>
      <c r="B22" s="25"/>
      <c r="C22" s="26"/>
      <c r="D22" s="27"/>
      <c r="E22" s="30"/>
      <c r="F22" s="29" t="str">
        <f t="shared" si="0"/>
        <v/>
      </c>
    </row>
    <row r="23" ht="25" customHeight="1" spans="1:6">
      <c r="A23" s="24"/>
      <c r="B23" s="25"/>
      <c r="C23" s="26"/>
      <c r="D23" s="31"/>
      <c r="E23" s="30"/>
      <c r="F23" s="29" t="str">
        <f t="shared" si="0"/>
        <v/>
      </c>
    </row>
    <row r="24" ht="25" customHeight="1" spans="1:6">
      <c r="A24" s="24"/>
      <c r="B24" s="25"/>
      <c r="C24" s="26"/>
      <c r="D24" s="31"/>
      <c r="E24" s="30"/>
      <c r="F24" s="29" t="str">
        <f t="shared" si="0"/>
        <v/>
      </c>
    </row>
    <row r="25" ht="25" customHeight="1" spans="1:6">
      <c r="A25" s="24"/>
      <c r="B25" s="25"/>
      <c r="C25" s="26"/>
      <c r="D25" s="27"/>
      <c r="E25" s="30"/>
      <c r="F25" s="29" t="str">
        <f t="shared" si="0"/>
        <v/>
      </c>
    </row>
    <row r="26" ht="25" customHeight="1" spans="1:6">
      <c r="A26" s="24"/>
      <c r="B26" s="25"/>
      <c r="C26" s="26"/>
      <c r="D26" s="31"/>
      <c r="E26" s="30"/>
      <c r="F26" s="29" t="str">
        <f t="shared" si="0"/>
        <v/>
      </c>
    </row>
    <row r="27" ht="25" customHeight="1" spans="1:6">
      <c r="A27" s="24"/>
      <c r="B27" s="25"/>
      <c r="C27" s="26"/>
      <c r="D27" s="27"/>
      <c r="E27" s="30"/>
      <c r="F27" s="29" t="str">
        <f t="shared" si="0"/>
        <v/>
      </c>
    </row>
    <row r="28" ht="25" customHeight="1" spans="1:6">
      <c r="A28" s="24"/>
      <c r="B28" s="25"/>
      <c r="C28" s="26"/>
      <c r="D28" s="27"/>
      <c r="E28" s="30"/>
      <c r="F28" s="29" t="str">
        <f t="shared" si="0"/>
        <v/>
      </c>
    </row>
    <row r="29" ht="25" customHeight="1" spans="1:6">
      <c r="A29" s="24"/>
      <c r="B29" s="25"/>
      <c r="C29" s="26"/>
      <c r="D29" s="27"/>
      <c r="E29" s="30"/>
      <c r="F29" s="29" t="str">
        <f t="shared" si="0"/>
        <v/>
      </c>
    </row>
    <row r="30" customFormat="1" ht="32.95" customHeight="1" spans="1:6">
      <c r="A30" s="32"/>
      <c r="B30" s="33" t="s">
        <v>117</v>
      </c>
      <c r="C30" s="34" t="str">
        <f>IF(E7,SUM(F5:F29),"")</f>
        <v/>
      </c>
      <c r="D30" s="32"/>
      <c r="E30" s="32"/>
      <c r="F30" s="32"/>
    </row>
    <row r="31" ht="16.1" customHeight="1" spans="1:6">
      <c r="A31" s="4"/>
      <c r="B31" s="4"/>
      <c r="C31" s="4"/>
      <c r="D31" s="4"/>
      <c r="E31" s="4"/>
      <c r="F31" s="4"/>
    </row>
    <row r="32" ht="16.85" customHeight="1" spans="1:6">
      <c r="A32" s="4"/>
      <c r="B32" s="4"/>
      <c r="C32" s="4"/>
      <c r="D32" s="4"/>
      <c r="E32" s="4"/>
      <c r="F32" s="4"/>
    </row>
  </sheetData>
  <sheetProtection password="8B88" sheet="1" objects="1"/>
  <mergeCells count="6">
    <mergeCell ref="A1:B1"/>
    <mergeCell ref="A2:F2"/>
    <mergeCell ref="A3:F3"/>
    <mergeCell ref="D30:F30"/>
    <mergeCell ref="A31:F31"/>
    <mergeCell ref="A32:F32"/>
  </mergeCells>
  <pageMargins left="0.98" right="0.47" top="0.315" bottom="0.315" header="0" footer="0"/>
  <pageSetup paperSize="9" fitToWidth="0" fitToHeight="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
  <sheetViews>
    <sheetView tabSelected="1" view="pageBreakPreview" zoomScaleNormal="100" workbookViewId="0">
      <selection activeCell="G13" sqref="G13"/>
    </sheetView>
  </sheetViews>
  <sheetFormatPr defaultColWidth="9" defaultRowHeight="14.25" outlineLevelCol="3"/>
  <cols>
    <col min="1" max="2" width="12.25" customWidth="1"/>
    <col min="3" max="3" width="44.7416666666667" customWidth="1"/>
    <col min="4" max="4" width="12.25" customWidth="1"/>
    <col min="5" max="5" width="20" customWidth="1"/>
  </cols>
  <sheetData>
    <row r="1" spans="1:4">
      <c r="A1" s="1" t="s">
        <v>118</v>
      </c>
      <c r="B1" s="1"/>
      <c r="D1" s="2"/>
    </row>
    <row r="2" ht="32.95" customHeight="1" spans="1:4">
      <c r="A2" s="3" t="s">
        <v>119</v>
      </c>
      <c r="B2" s="3"/>
      <c r="C2" s="3"/>
      <c r="D2" s="3"/>
    </row>
    <row r="3" ht="16.85" customHeight="1" spans="1:3">
      <c r="A3" s="4" t="s">
        <v>120</v>
      </c>
      <c r="B3" s="4"/>
      <c r="C3" s="4"/>
    </row>
    <row r="4" ht="27.85" customHeight="1" spans="1:4">
      <c r="A4" s="5" t="s">
        <v>121</v>
      </c>
      <c r="B4" s="6" t="s">
        <v>122</v>
      </c>
      <c r="C4" s="6" t="s">
        <v>123</v>
      </c>
      <c r="D4" s="7" t="s">
        <v>124</v>
      </c>
    </row>
    <row r="5" ht="28.55" customHeight="1" spans="1:4">
      <c r="A5" s="8" t="s">
        <v>125</v>
      </c>
      <c r="B5" s="9" t="s">
        <v>126</v>
      </c>
      <c r="C5" s="9" t="s">
        <v>43</v>
      </c>
      <c r="D5" s="10" t="str">
        <f>'100章'!C30</f>
        <v/>
      </c>
    </row>
    <row r="6" ht="28.55" customHeight="1" spans="1:4">
      <c r="A6" s="8" t="s">
        <v>127</v>
      </c>
      <c r="B6" s="9">
        <v>200</v>
      </c>
      <c r="C6" s="9" t="s">
        <v>71</v>
      </c>
      <c r="D6" s="10" t="str">
        <f>'200章'!C30</f>
        <v/>
      </c>
    </row>
    <row r="7" ht="28.55" customHeight="1" spans="1:4">
      <c r="A7" s="8" t="s">
        <v>128</v>
      </c>
      <c r="B7" s="9">
        <v>300</v>
      </c>
      <c r="C7" s="9" t="s">
        <v>87</v>
      </c>
      <c r="D7" s="10" t="str">
        <f>'300章'!C30</f>
        <v/>
      </c>
    </row>
    <row r="8" ht="28.55" customHeight="1" spans="1:4">
      <c r="A8" s="8" t="s">
        <v>129</v>
      </c>
      <c r="B8" s="9">
        <v>600</v>
      </c>
      <c r="C8" s="9" t="s">
        <v>112</v>
      </c>
      <c r="D8" s="10" t="str">
        <f>'600章'!C30</f>
        <v/>
      </c>
    </row>
    <row r="9" ht="27.85" customHeight="1" spans="1:4">
      <c r="A9" s="8" t="s">
        <v>130</v>
      </c>
      <c r="B9" s="8" t="s">
        <v>131</v>
      </c>
      <c r="C9" s="8"/>
      <c r="D9" s="10" t="str">
        <f>IF('100章'!E12,SUM(D5:D8),"")</f>
        <v/>
      </c>
    </row>
    <row r="10" ht="27.85" customHeight="1" spans="1:4">
      <c r="A10" s="8" t="s">
        <v>132</v>
      </c>
      <c r="B10" s="11" t="s">
        <v>133</v>
      </c>
      <c r="C10" s="11"/>
      <c r="D10" s="10"/>
    </row>
    <row r="11" ht="27.85" customHeight="1" spans="1:4">
      <c r="A11" s="8" t="s">
        <v>134</v>
      </c>
      <c r="B11" s="12" t="s">
        <v>135</v>
      </c>
      <c r="C11" s="11"/>
      <c r="D11" s="10" t="str">
        <f>IFERROR(IF('100章'!E14&gt;0,D9-D10,""),"")</f>
        <v/>
      </c>
    </row>
    <row r="12" ht="27.1" customHeight="1" spans="1:4">
      <c r="A12" s="8" t="s">
        <v>136</v>
      </c>
      <c r="B12" s="11" t="s">
        <v>137</v>
      </c>
      <c r="C12" s="11"/>
      <c r="D12" s="10"/>
    </row>
    <row r="13" ht="27.85" customHeight="1" spans="1:4">
      <c r="A13" s="8" t="s">
        <v>138</v>
      </c>
      <c r="B13" s="11" t="s">
        <v>139</v>
      </c>
      <c r="C13" s="11"/>
      <c r="D13" s="10"/>
    </row>
    <row r="14" ht="27.85" customHeight="1" spans="1:4">
      <c r="A14" s="13" t="s">
        <v>140</v>
      </c>
      <c r="B14" s="14" t="s">
        <v>141</v>
      </c>
      <c r="C14" s="14"/>
      <c r="D14" s="15">
        <f>SUM(D9,D12,D13)</f>
        <v>0</v>
      </c>
    </row>
    <row r="15" ht="361.15" customHeight="1"/>
  </sheetData>
  <sheetProtection password="8B88" sheet="1" objects="1"/>
  <mergeCells count="9">
    <mergeCell ref="A1:B1"/>
    <mergeCell ref="A2:D2"/>
    <mergeCell ref="A3:C3"/>
    <mergeCell ref="B9:C9"/>
    <mergeCell ref="B10:C10"/>
    <mergeCell ref="B11:C11"/>
    <mergeCell ref="B12:C12"/>
    <mergeCell ref="B13:C13"/>
    <mergeCell ref="B14:C14"/>
  </mergeCells>
  <pageMargins left="0.98" right="0.47" top="0.315" bottom="0.315" header="0" footer="0"/>
  <pageSetup paperSize="9"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Company>SmartCost</Company>
  <Application>Microsoft Excel</Application>
  <HeadingPairs>
    <vt:vector size="2" baseType="variant">
      <vt:variant>
        <vt:lpstr>工作表</vt:lpstr>
      </vt:variant>
      <vt:variant>
        <vt:i4>7</vt:i4>
      </vt:variant>
    </vt:vector>
  </HeadingPairs>
  <TitlesOfParts>
    <vt:vector size="7" baseType="lpstr">
      <vt:lpstr>封面</vt:lpstr>
      <vt:lpstr>说明</vt:lpstr>
      <vt:lpstr>100章</vt:lpstr>
      <vt:lpstr>200章</vt:lpstr>
      <vt:lpstr>300章</vt:lpstr>
      <vt:lpstr>600章</vt:lpstr>
      <vt:lpstr>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SmartCost</dc:creator>
  <cp:lastModifiedBy>李鹏</cp:lastModifiedBy>
  <dcterms:created xsi:type="dcterms:W3CDTF">2019-08-05T01:29:00Z</dcterms:created>
  <dcterms:modified xsi:type="dcterms:W3CDTF">2021-06-10T08:03:57Z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2052-11.1.0.10577</vt:lpwstr>
  </property>
  <property fmtid="{D5CDD505-2E9C-101B-9397-08002B2CF9AE}" pid="3" name="KSOReadingLayout">
    <vt:bool>true</vt:bool>
  </property>
  <property fmtid="{D5CDD505-2E9C-101B-9397-08002B2CF9AE}" pid="4" name="ICV">
    <vt:lpwstr>748D115A5F0647C381DE2AD6614417DE</vt:lpwstr>
  </property>
</Properties>
</file>